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excel 2 " sheetId="1" r:id="rId1"/>
  </sheets>
  <definedNames/>
  <calcPr fullCalcOnLoad="1"/>
</workbook>
</file>

<file path=xl/sharedStrings.xml><?xml version="1.0" encoding="utf-8"?>
<sst xmlns="http://schemas.openxmlformats.org/spreadsheetml/2006/main" count="145" uniqueCount="70">
  <si>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</si>
  <si>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</si>
  <si>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</si>
  <si>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</si>
  <si>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</si>
  <si>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</si>
  <si>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</si>
  <si>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</si>
  <si>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</si>
  <si>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</si>
  <si>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Progress in Inorganic Chemistry</t>
  </si>
  <si>
    <t>Q1</t>
  </si>
  <si>
    <t>United States</t>
  </si>
  <si>
    <t>Inorganic Chemistry</t>
  </si>
  <si>
    <t>Topics in Organometallic Chemistry</t>
  </si>
  <si>
    <t>Germany</t>
  </si>
  <si>
    <t>Organometallics</t>
  </si>
  <si>
    <t>Journal of Biological Inorganic Chemistry</t>
  </si>
  <si>
    <t>Advances in Catalysis</t>
  </si>
  <si>
    <t>Dalton Transactions</t>
  </si>
  <si>
    <t>United Kingdom</t>
  </si>
  <si>
    <t>Gold Bulletin</t>
  </si>
  <si>
    <t>Advances in Inorganic Chemistry</t>
  </si>
  <si>
    <t>Journal of Inorganic Biochemistry</t>
  </si>
  <si>
    <t>Netherlands</t>
  </si>
  <si>
    <t>Structure and Bonding</t>
  </si>
  <si>
    <t>Tetrahedron Asymmetry</t>
  </si>
  <si>
    <t>Q2</t>
  </si>
  <si>
    <t>Comments on Inorganic Chemistry</t>
  </si>
  <si>
    <t>European Journal of Inorganic Chemistry</t>
  </si>
  <si>
    <t>Radiochimica Acta</t>
  </si>
  <si>
    <t>Journal of Solid State Chemistry</t>
  </si>
  <si>
    <t>Journal of Fluorine Chemistry</t>
  </si>
  <si>
    <t>Journal of Organometallic Chemistry</t>
  </si>
  <si>
    <t>Solid State Sciences</t>
  </si>
  <si>
    <t>Applied Organometallic Chemistry</t>
  </si>
  <si>
    <t>Inorganica Chimica Acta</t>
  </si>
  <si>
    <t>Inorganic Chemistry Communication</t>
  </si>
  <si>
    <t>Polyhedron</t>
  </si>
  <si>
    <t>Q3</t>
  </si>
  <si>
    <t>Organometallic Chemistry</t>
  </si>
  <si>
    <t>Zeitschrift fur Anorganische und Allgemeine Chemie</t>
  </si>
  <si>
    <t>Journal of Cluster Science</t>
  </si>
  <si>
    <t>Isotopes in Environmental and Health Studies</t>
  </si>
  <si>
    <t>Journal of Radioanalytical and Nuclear Chemistry</t>
  </si>
  <si>
    <t>Transition Metal Chemistry</t>
  </si>
  <si>
    <t>Zeitschrift fur Naturforschung - Section B Journal of Chemical Sciences</t>
  </si>
  <si>
    <t>Main Group Chemistry</t>
  </si>
  <si>
    <t>Journal of Coordination Chemistry</t>
  </si>
  <si>
    <t>Switzerland</t>
  </si>
  <si>
    <t>Journal of Superhard Materials</t>
  </si>
  <si>
    <t>Phosphorus, Sulfur and Silicon and the Related Elements</t>
  </si>
  <si>
    <t>Q4</t>
  </si>
  <si>
    <t>Journal of Structural Chemistry</t>
  </si>
  <si>
    <t>Russian Federation</t>
  </si>
  <si>
    <t>Russian Journal of Coordination Chemistry/Koordinatsionnaya Khimiya</t>
  </si>
  <si>
    <t>Chinese Journal of Inorganic Chemistry</t>
  </si>
  <si>
    <t>China</t>
  </si>
  <si>
    <t>Synthesis and Reactivity in Inorganic, Metal-Organic and Nano-Metal Chemistry</t>
  </si>
  <si>
    <t>Liquid Crystals Today</t>
  </si>
  <si>
    <t>Russian Journal of Inorganic Chemistry</t>
  </si>
  <si>
    <t>Journal of Elementology</t>
  </si>
  <si>
    <t>Poland</t>
  </si>
  <si>
    <t>Jiegou Huaxue</t>
  </si>
  <si>
    <t>Bioinorganic Chemistry and Applications</t>
  </si>
  <si>
    <t>Retrieved from: http://www.scimagojr.com.</t>
  </si>
  <si>
    <t>H index**</t>
  </si>
  <si>
    <t>SJR*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</si>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</sst>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29" fillId="33" borderId="10" xfId="52" applyFill="1" applyBorder="1" applyAlignment="1" applyProtection="1">
      <alignment horizontal="left" vertical="top" wrapText="1"/>
      <protection/>
    </xf>
    <xf numFmtId="0" fontId="29" fillId="34" borderId="10" xfId="52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25306&amp;tip=sid&amp;clean=0" TargetMode="External" /><Relationship Id="rId2" Type="http://schemas.openxmlformats.org/officeDocument/2006/relationships/hyperlink" Target="http://www.scimagojr.com/journalsearch.php?q=25264&amp;tip=sid&amp;clean=0" TargetMode="External" /><Relationship Id="rId3" Type="http://schemas.openxmlformats.org/officeDocument/2006/relationships/hyperlink" Target="http://www.scimagojr.com/journalsearch.php?q=4900153219&amp;tip=sid&amp;clean=0" TargetMode="External" /><Relationship Id="rId4" Type="http://schemas.openxmlformats.org/officeDocument/2006/relationships/hyperlink" Target="http://www.scimagojr.com/journalsearch.php?q=26423&amp;tip=sid&amp;clean=0" TargetMode="External" /><Relationship Id="rId5" Type="http://schemas.openxmlformats.org/officeDocument/2006/relationships/hyperlink" Target="http://www.scimagojr.com/journalsearch.php?q=25280&amp;tip=sid&amp;clean=0" TargetMode="External" /><Relationship Id="rId6" Type="http://schemas.openxmlformats.org/officeDocument/2006/relationships/hyperlink" Target="http://www.scimagojr.com/journalsearch.php?q=26532&amp;tip=sid&amp;clean=0" TargetMode="External" /><Relationship Id="rId7" Type="http://schemas.openxmlformats.org/officeDocument/2006/relationships/hyperlink" Target="http://www.scimagojr.com/journalsearch.php?q=9500153949&amp;tip=sid&amp;clean=0" TargetMode="External" /><Relationship Id="rId8" Type="http://schemas.openxmlformats.org/officeDocument/2006/relationships/hyperlink" Target="http://www.scimagojr.com/journalsearch.php?q=37473&amp;tip=sid&amp;clean=0" TargetMode="External" /><Relationship Id="rId9" Type="http://schemas.openxmlformats.org/officeDocument/2006/relationships/hyperlink" Target="http://www.scimagojr.com/journalsearch.php?q=4400151603&amp;tip=sid&amp;clean=0" TargetMode="External" /><Relationship Id="rId10" Type="http://schemas.openxmlformats.org/officeDocument/2006/relationships/hyperlink" Target="http://www.scimagojr.com/journalsearch.php?q=17615&amp;tip=sid&amp;clean=0" TargetMode="External" /><Relationship Id="rId11" Type="http://schemas.openxmlformats.org/officeDocument/2006/relationships/hyperlink" Target="http://www.scimagojr.com/journalsearch.php?q=21553&amp;tip=sid&amp;clean=0" TargetMode="External" /><Relationship Id="rId12" Type="http://schemas.openxmlformats.org/officeDocument/2006/relationships/hyperlink" Target="http://www.scimagojr.com/journalsearch.php?q=26513&amp;tip=sid&amp;clean=0" TargetMode="External" /><Relationship Id="rId13" Type="http://schemas.openxmlformats.org/officeDocument/2006/relationships/hyperlink" Target="http://www.scimagojr.com/journalsearch.php?q=25242&amp;tip=sid&amp;clean=0" TargetMode="External" /><Relationship Id="rId14" Type="http://schemas.openxmlformats.org/officeDocument/2006/relationships/hyperlink" Target="http://www.scimagojr.com/journalsearch.php?q=25256&amp;tip=sid&amp;clean=0" TargetMode="External" /><Relationship Id="rId15" Type="http://schemas.openxmlformats.org/officeDocument/2006/relationships/hyperlink" Target="http://www.scimagojr.com/journalsearch.php?q=27037&amp;tip=sid&amp;clean=0" TargetMode="External" /><Relationship Id="rId16" Type="http://schemas.openxmlformats.org/officeDocument/2006/relationships/hyperlink" Target="http://www.scimagojr.com/journalsearch.php?q=26972&amp;tip=sid&amp;clean=0" TargetMode="External" /><Relationship Id="rId17" Type="http://schemas.openxmlformats.org/officeDocument/2006/relationships/hyperlink" Target="http://www.scimagojr.com/journalsearch.php?q=25283&amp;tip=sid&amp;clean=0" TargetMode="External" /><Relationship Id="rId18" Type="http://schemas.openxmlformats.org/officeDocument/2006/relationships/hyperlink" Target="http://www.scimagojr.com/journalsearch.php?q=25897&amp;tip=sid&amp;clean=0" TargetMode="External" /><Relationship Id="rId19" Type="http://schemas.openxmlformats.org/officeDocument/2006/relationships/hyperlink" Target="http://www.scimagojr.com/journalsearch.php?q=25326&amp;tip=sid&amp;clean=0" TargetMode="External" /><Relationship Id="rId20" Type="http://schemas.openxmlformats.org/officeDocument/2006/relationships/hyperlink" Target="http://www.scimagojr.com/journalsearch.php?q=22701&amp;tip=sid&amp;clean=0" TargetMode="External" /><Relationship Id="rId21" Type="http://schemas.openxmlformats.org/officeDocument/2006/relationships/hyperlink" Target="http://www.scimagojr.com/journalsearch.php?q=25270&amp;tip=sid&amp;clean=0" TargetMode="External" /><Relationship Id="rId22" Type="http://schemas.openxmlformats.org/officeDocument/2006/relationships/hyperlink" Target="http://www.scimagojr.com/journalsearch.php?q=25267&amp;tip=sid&amp;clean=0" TargetMode="External" /><Relationship Id="rId23" Type="http://schemas.openxmlformats.org/officeDocument/2006/relationships/hyperlink" Target="http://www.scimagojr.com/journalsearch.php?q=25303&amp;tip=sid&amp;clean=0" TargetMode="External" /><Relationship Id="rId24" Type="http://schemas.openxmlformats.org/officeDocument/2006/relationships/hyperlink" Target="http://www.scimagojr.com/journalsearch.php?q=26420&amp;tip=sid&amp;clean=0" TargetMode="External" /><Relationship Id="rId25" Type="http://schemas.openxmlformats.org/officeDocument/2006/relationships/hyperlink" Target="http://www.scimagojr.com/journalsearch.php?q=22010&amp;tip=sid&amp;clean=0" TargetMode="External" /><Relationship Id="rId26" Type="http://schemas.openxmlformats.org/officeDocument/2006/relationships/hyperlink" Target="http://www.scimagojr.com/journalsearch.php?q=24174&amp;tip=sid&amp;clean=0" TargetMode="External" /><Relationship Id="rId27" Type="http://schemas.openxmlformats.org/officeDocument/2006/relationships/hyperlink" Target="http://www.scimagojr.com/journalsearch.php?q=24138&amp;tip=sid&amp;clean=0" TargetMode="External" /><Relationship Id="rId28" Type="http://schemas.openxmlformats.org/officeDocument/2006/relationships/hyperlink" Target="http://www.scimagojr.com/journalsearch.php?q=24060&amp;tip=sid&amp;clean=0" TargetMode="External" /><Relationship Id="rId29" Type="http://schemas.openxmlformats.org/officeDocument/2006/relationships/hyperlink" Target="http://www.scimagojr.com/journalsearch.php?q=28899&amp;tip=sid&amp;clean=0" TargetMode="External" /><Relationship Id="rId30" Type="http://schemas.openxmlformats.org/officeDocument/2006/relationships/hyperlink" Target="http://www.scimagojr.com/journalsearch.php?q=25756&amp;tip=sid&amp;clean=0" TargetMode="External" /><Relationship Id="rId31" Type="http://schemas.openxmlformats.org/officeDocument/2006/relationships/hyperlink" Target="http://www.scimagojr.com/journalsearch.php?q=18300156734&amp;tip=sid&amp;clean=0" TargetMode="External" /><Relationship Id="rId32" Type="http://schemas.openxmlformats.org/officeDocument/2006/relationships/hyperlink" Target="http://www.scimagojr.com/journalsearch.php?q=24177&amp;tip=sid&amp;clean=0" TargetMode="External" /><Relationship Id="rId33" Type="http://schemas.openxmlformats.org/officeDocument/2006/relationships/hyperlink" Target="http://www.scimagojr.com/journalsearch.php?q=17600154901&amp;tip=sid&amp;clean=0" TargetMode="External" /><Relationship Id="rId34" Type="http://schemas.openxmlformats.org/officeDocument/2006/relationships/hyperlink" Target="http://www.scimagojr.com/journalsearch.php?q=25288&amp;tip=sid&amp;clean=0" TargetMode="External" /><Relationship Id="rId35" Type="http://schemas.openxmlformats.org/officeDocument/2006/relationships/hyperlink" Target="http://www.scimagojr.com/journalsearch.php?q=24648&amp;tip=sid&amp;clean=0" TargetMode="External" /><Relationship Id="rId36" Type="http://schemas.openxmlformats.org/officeDocument/2006/relationships/hyperlink" Target="http://www.scimagojr.com/journalsearch.php?q=21523&amp;tip=sid&amp;clean=0" TargetMode="External" /><Relationship Id="rId37" Type="http://schemas.openxmlformats.org/officeDocument/2006/relationships/hyperlink" Target="http://www.scimagojr.com/journalsearch.php?q=25332&amp;tip=sid&amp;clean=0" TargetMode="External" /><Relationship Id="rId38" Type="http://schemas.openxmlformats.org/officeDocument/2006/relationships/hyperlink" Target="http://www.scimagojr.com/journalsearch.php?q=144724&amp;tip=sid&amp;clean=0" TargetMode="External" /><Relationship Id="rId39" Type="http://schemas.openxmlformats.org/officeDocument/2006/relationships/hyperlink" Target="http://www.scimagojr.com/journalsearch.php?q=19700187636&amp;tip=sid&amp;clean=0" TargetMode="External" /><Relationship Id="rId40" Type="http://schemas.openxmlformats.org/officeDocument/2006/relationships/hyperlink" Target="http://www.scimagojr.com/journalsearch.php?q=25311&amp;tip=sid&amp;clean=0" TargetMode="External" /><Relationship Id="rId41" Type="http://schemas.openxmlformats.org/officeDocument/2006/relationships/hyperlink" Target="http://www.scimagojr.com/journalsearch.php?q=19200157041&amp;tip=sid&amp;clean=0" TargetMode="External" /><Relationship Id="rId42" Type="http://schemas.openxmlformats.org/officeDocument/2006/relationships/hyperlink" Target="http://www.scimagojr.com/journalsearch.php?q=24152&amp;tip=sid&amp;clean=0" TargetMode="External" /><Relationship Id="rId43" Type="http://schemas.openxmlformats.org/officeDocument/2006/relationships/hyperlink" Target="http://www.scimagojr.com/journalsearch.php?q=4000150001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3.00390625" style="1" customWidth="1"/>
    <col min="2" max="2" width="49.140625" style="1" customWidth="1"/>
    <col min="3" max="3" width="10.57421875" style="1" customWidth="1"/>
    <col min="4" max="4" width="3.421875" style="1" customWidth="1"/>
    <col min="5" max="5" width="6.00390625" style="1" customWidth="1"/>
    <col min="6" max="6" width="11.421875" style="3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8.140625" style="1" bestFit="1" customWidth="1"/>
    <col min="15" max="16384" width="9.140625" style="1" customWidth="1"/>
  </cols>
  <sheetData>
    <row r="1" ht="23.25">
      <c r="B1" s="2" t="s">
        <v>13</v>
      </c>
    </row>
    <row r="2" spans="1:14" ht="15" customHeight="1" thickBot="1">
      <c r="A2" s="4"/>
      <c r="B2" s="4" t="s">
        <v>0</v>
      </c>
      <c r="C2" s="4" t="s">
        <v>1</v>
      </c>
      <c r="D2" s="9" t="s">
        <v>67</v>
      </c>
      <c r="E2" s="9"/>
      <c r="F2" s="4" t="s">
        <v>66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ht="15.75" thickBot="1">
      <c r="A3" s="1">
        <v>1</v>
      </c>
      <c r="B3" s="7" t="s">
        <v>10</v>
      </c>
      <c r="C3" s="1" t="str">
        <f>"00796379"</f>
        <v>00796379</v>
      </c>
      <c r="D3" s="1" t="s">
        <v>11</v>
      </c>
      <c r="E3" s="1">
        <v>1.071</v>
      </c>
      <c r="F3" s="3">
        <v>38</v>
      </c>
      <c r="G3" s="1">
        <v>0</v>
      </c>
      <c r="H3" s="1">
        <v>6</v>
      </c>
      <c r="I3" s="1">
        <v>0</v>
      </c>
      <c r="J3" s="1">
        <v>35</v>
      </c>
      <c r="K3" s="1">
        <v>6</v>
      </c>
      <c r="L3" s="1">
        <v>5.83</v>
      </c>
      <c r="M3" s="1">
        <v>0</v>
      </c>
      <c r="N3" s="1" t="s">
        <v>12</v>
      </c>
    </row>
    <row r="4" spans="1:14" ht="15.75" thickBot="1">
      <c r="A4" s="1">
        <v>2</v>
      </c>
      <c r="B4" s="8" t="s">
        <v>13</v>
      </c>
      <c r="C4" s="1" t="str">
        <f>"1520510X"</f>
        <v>1520510X</v>
      </c>
      <c r="D4" s="1" t="s">
        <v>11</v>
      </c>
      <c r="E4" s="1">
        <v>0.315</v>
      </c>
      <c r="F4" s="3">
        <v>133</v>
      </c>
      <c r="G4" s="1">
        <v>872</v>
      </c>
      <c r="H4" s="5">
        <v>4377</v>
      </c>
      <c r="I4" s="5">
        <v>50553</v>
      </c>
      <c r="J4" s="5">
        <v>12480</v>
      </c>
      <c r="K4" s="5">
        <v>4327</v>
      </c>
      <c r="L4" s="1">
        <v>2.85</v>
      </c>
      <c r="M4" s="1">
        <v>57.97</v>
      </c>
      <c r="N4" s="1" t="s">
        <v>12</v>
      </c>
    </row>
    <row r="5" spans="1:14" ht="15.75" thickBot="1">
      <c r="A5" s="1">
        <v>3</v>
      </c>
      <c r="B5" s="7" t="s">
        <v>14</v>
      </c>
      <c r="C5" s="1" t="str">
        <f>"16168534"</f>
        <v>16168534</v>
      </c>
      <c r="D5" s="1" t="s">
        <v>11</v>
      </c>
      <c r="E5" s="1">
        <v>0.314</v>
      </c>
      <c r="F5" s="3">
        <v>18</v>
      </c>
      <c r="G5" s="1">
        <v>32</v>
      </c>
      <c r="H5" s="1">
        <v>75</v>
      </c>
      <c r="I5" s="5">
        <v>3063</v>
      </c>
      <c r="J5" s="1">
        <v>138</v>
      </c>
      <c r="K5" s="1">
        <v>70</v>
      </c>
      <c r="L5" s="1">
        <v>2.2</v>
      </c>
      <c r="M5" s="1">
        <v>95.72</v>
      </c>
      <c r="N5" s="1" t="s">
        <v>15</v>
      </c>
    </row>
    <row r="6" spans="1:14" ht="15.75" thickBot="1">
      <c r="A6" s="1">
        <v>4</v>
      </c>
      <c r="B6" s="8" t="s">
        <v>16</v>
      </c>
      <c r="C6" s="1" t="str">
        <f>"15206041"</f>
        <v>15206041</v>
      </c>
      <c r="D6" s="1" t="s">
        <v>11</v>
      </c>
      <c r="E6" s="1">
        <v>0.308</v>
      </c>
      <c r="F6" s="3">
        <v>114</v>
      </c>
      <c r="G6" s="1">
        <v>524</v>
      </c>
      <c r="H6" s="5">
        <v>2722</v>
      </c>
      <c r="I6" s="5">
        <v>32952</v>
      </c>
      <c r="J6" s="5">
        <v>6610</v>
      </c>
      <c r="K6" s="5">
        <v>2677</v>
      </c>
      <c r="L6" s="1">
        <v>2.46</v>
      </c>
      <c r="M6" s="1">
        <v>62.89</v>
      </c>
      <c r="N6" s="1" t="s">
        <v>12</v>
      </c>
    </row>
    <row r="7" spans="1:14" ht="15.75" thickBot="1">
      <c r="A7" s="1">
        <v>5</v>
      </c>
      <c r="B7" s="7" t="s">
        <v>17</v>
      </c>
      <c r="C7" s="1" t="str">
        <f>"14321327"</f>
        <v>14321327</v>
      </c>
      <c r="D7" s="1" t="s">
        <v>11</v>
      </c>
      <c r="E7" s="1">
        <v>0.266</v>
      </c>
      <c r="F7" s="3">
        <v>65</v>
      </c>
      <c r="G7" s="1">
        <v>115</v>
      </c>
      <c r="H7" s="1">
        <v>358</v>
      </c>
      <c r="I7" s="5">
        <v>5906</v>
      </c>
      <c r="J7" s="1">
        <v>709</v>
      </c>
      <c r="K7" s="1">
        <v>336</v>
      </c>
      <c r="L7" s="1">
        <v>2.02</v>
      </c>
      <c r="M7" s="1">
        <v>51.36</v>
      </c>
      <c r="N7" s="1" t="s">
        <v>15</v>
      </c>
    </row>
    <row r="8" spans="1:14" ht="15.75" thickBot="1">
      <c r="A8" s="1">
        <v>6</v>
      </c>
      <c r="B8" s="8" t="s">
        <v>18</v>
      </c>
      <c r="C8" s="1" t="str">
        <f>"03600564"</f>
        <v>03600564</v>
      </c>
      <c r="D8" s="1" t="s">
        <v>11</v>
      </c>
      <c r="E8" s="1">
        <v>0.257</v>
      </c>
      <c r="F8" s="3">
        <v>35</v>
      </c>
      <c r="G8" s="1">
        <v>0</v>
      </c>
      <c r="H8" s="1">
        <v>8</v>
      </c>
      <c r="I8" s="1">
        <v>0</v>
      </c>
      <c r="J8" s="1">
        <v>9</v>
      </c>
      <c r="K8" s="1">
        <v>6</v>
      </c>
      <c r="L8" s="1">
        <v>1.5</v>
      </c>
      <c r="M8" s="1">
        <v>0</v>
      </c>
      <c r="N8" s="1" t="s">
        <v>12</v>
      </c>
    </row>
    <row r="9" spans="1:14" ht="15.75" thickBot="1">
      <c r="A9" s="1">
        <v>7</v>
      </c>
      <c r="B9" s="7" t="s">
        <v>19</v>
      </c>
      <c r="C9" s="1" t="str">
        <f>"14779234"</f>
        <v>14779234</v>
      </c>
      <c r="D9" s="1" t="s">
        <v>11</v>
      </c>
      <c r="E9" s="1">
        <v>0.254</v>
      </c>
      <c r="F9" s="3">
        <v>81</v>
      </c>
      <c r="G9" s="1">
        <v>928</v>
      </c>
      <c r="H9" s="5">
        <v>3552</v>
      </c>
      <c r="I9" s="5">
        <v>52961</v>
      </c>
      <c r="J9" s="5">
        <v>8097</v>
      </c>
      <c r="K9" s="5">
        <v>3497</v>
      </c>
      <c r="L9" s="1">
        <v>2.3</v>
      </c>
      <c r="M9" s="1">
        <v>57.07</v>
      </c>
      <c r="N9" s="1" t="s">
        <v>20</v>
      </c>
    </row>
    <row r="10" spans="1:14" ht="15.75" thickBot="1">
      <c r="A10" s="1">
        <v>8</v>
      </c>
      <c r="B10" s="8" t="s">
        <v>21</v>
      </c>
      <c r="C10" s="1" t="str">
        <f>"00171557"</f>
        <v>00171557</v>
      </c>
      <c r="D10" s="1" t="s">
        <v>11</v>
      </c>
      <c r="E10" s="1">
        <v>0.253</v>
      </c>
      <c r="F10" s="3">
        <v>29</v>
      </c>
      <c r="G10" s="1">
        <v>0</v>
      </c>
      <c r="H10" s="1">
        <v>133</v>
      </c>
      <c r="I10" s="1">
        <v>0</v>
      </c>
      <c r="J10" s="1">
        <v>178</v>
      </c>
      <c r="K10" s="1">
        <v>117</v>
      </c>
      <c r="L10" s="1">
        <v>1.54</v>
      </c>
      <c r="M10" s="1">
        <v>0</v>
      </c>
      <c r="N10" s="1" t="s">
        <v>20</v>
      </c>
    </row>
    <row r="11" spans="1:14" ht="15.75" thickBot="1">
      <c r="A11" s="1">
        <v>9</v>
      </c>
      <c r="B11" s="7" t="s">
        <v>22</v>
      </c>
      <c r="C11" s="1" t="str">
        <f>"15578917"</f>
        <v>15578917</v>
      </c>
      <c r="D11" s="1" t="s">
        <v>11</v>
      </c>
      <c r="E11" s="1">
        <v>0.227</v>
      </c>
      <c r="F11" s="3">
        <v>34</v>
      </c>
      <c r="G11" s="1">
        <v>11</v>
      </c>
      <c r="H11" s="1">
        <v>31</v>
      </c>
      <c r="I11" s="5">
        <v>1457</v>
      </c>
      <c r="J11" s="1">
        <v>42</v>
      </c>
      <c r="K11" s="1">
        <v>16</v>
      </c>
      <c r="L11" s="1">
        <v>3.5</v>
      </c>
      <c r="M11" s="1">
        <v>132.45</v>
      </c>
      <c r="N11" s="1" t="s">
        <v>12</v>
      </c>
    </row>
    <row r="12" spans="1:14" ht="15.75" thickBot="1">
      <c r="A12" s="1">
        <v>10</v>
      </c>
      <c r="B12" s="8" t="s">
        <v>23</v>
      </c>
      <c r="C12" s="1" t="str">
        <f>"01620134"</f>
        <v>01620134</v>
      </c>
      <c r="D12" s="1" t="s">
        <v>11</v>
      </c>
      <c r="E12" s="1">
        <v>0.204</v>
      </c>
      <c r="F12" s="3">
        <v>67</v>
      </c>
      <c r="G12" s="1">
        <v>160</v>
      </c>
      <c r="H12" s="1">
        <v>637</v>
      </c>
      <c r="I12" s="5">
        <v>6828</v>
      </c>
      <c r="J12" s="5">
        <v>1310</v>
      </c>
      <c r="K12" s="1">
        <v>624</v>
      </c>
      <c r="L12" s="1">
        <v>1.99</v>
      </c>
      <c r="M12" s="1">
        <v>42.68</v>
      </c>
      <c r="N12" s="1" t="s">
        <v>24</v>
      </c>
    </row>
    <row r="13" spans="1:14" ht="15.75" thickBot="1">
      <c r="A13" s="1">
        <v>11</v>
      </c>
      <c r="B13" s="7" t="s">
        <v>25</v>
      </c>
      <c r="C13" s="1" t="str">
        <f>"00815993"</f>
        <v>00815993</v>
      </c>
      <c r="D13" s="1" t="s">
        <v>11</v>
      </c>
      <c r="E13" s="1">
        <v>0.203</v>
      </c>
      <c r="F13" s="3">
        <v>20</v>
      </c>
      <c r="G13" s="1">
        <v>16</v>
      </c>
      <c r="H13" s="1">
        <v>68</v>
      </c>
      <c r="I13" s="5">
        <v>1622</v>
      </c>
      <c r="J13" s="1">
        <v>106</v>
      </c>
      <c r="K13" s="1">
        <v>60</v>
      </c>
      <c r="L13" s="1">
        <v>1.53</v>
      </c>
      <c r="M13" s="1">
        <v>101.38</v>
      </c>
      <c r="N13" s="1" t="s">
        <v>15</v>
      </c>
    </row>
    <row r="14" spans="1:14" ht="15.75" thickBot="1">
      <c r="A14" s="1">
        <v>12</v>
      </c>
      <c r="B14" s="8" t="s">
        <v>26</v>
      </c>
      <c r="C14" s="1" t="str">
        <f>"1362511X"</f>
        <v>1362511X</v>
      </c>
      <c r="D14" s="1" t="s">
        <v>27</v>
      </c>
      <c r="E14" s="1">
        <v>0.192</v>
      </c>
      <c r="F14" s="3">
        <v>76</v>
      </c>
      <c r="G14" s="1">
        <v>187</v>
      </c>
      <c r="H14" s="5">
        <v>1312</v>
      </c>
      <c r="I14" s="5">
        <v>6155</v>
      </c>
      <c r="J14" s="5">
        <v>2056</v>
      </c>
      <c r="K14" s="5">
        <v>1267</v>
      </c>
      <c r="L14" s="1">
        <v>1.6</v>
      </c>
      <c r="M14" s="1">
        <v>32.91</v>
      </c>
      <c r="N14" s="1" t="s">
        <v>24</v>
      </c>
    </row>
    <row r="15" spans="1:14" ht="15.75" thickBot="1">
      <c r="A15" s="1">
        <v>13</v>
      </c>
      <c r="B15" s="7" t="s">
        <v>28</v>
      </c>
      <c r="C15" s="1" t="str">
        <f>"15489574"</f>
        <v>15489574</v>
      </c>
      <c r="D15" s="1" t="s">
        <v>27</v>
      </c>
      <c r="E15" s="1">
        <v>0.186</v>
      </c>
      <c r="F15" s="3">
        <v>29</v>
      </c>
      <c r="G15" s="1">
        <v>0</v>
      </c>
      <c r="H15" s="1">
        <v>36</v>
      </c>
      <c r="I15" s="1">
        <v>0</v>
      </c>
      <c r="J15" s="1">
        <v>38</v>
      </c>
      <c r="K15" s="1">
        <v>32</v>
      </c>
      <c r="L15" s="1">
        <v>0.96</v>
      </c>
      <c r="M15" s="1">
        <v>0</v>
      </c>
      <c r="N15" s="1" t="s">
        <v>20</v>
      </c>
    </row>
    <row r="16" spans="1:14" ht="15.75" thickBot="1">
      <c r="A16" s="1">
        <v>14</v>
      </c>
      <c r="B16" s="8" t="s">
        <v>29</v>
      </c>
      <c r="C16" s="1" t="str">
        <f>"14341948"</f>
        <v>14341948</v>
      </c>
      <c r="D16" s="1" t="s">
        <v>27</v>
      </c>
      <c r="E16" s="1">
        <v>0.183</v>
      </c>
      <c r="F16" s="3">
        <v>70</v>
      </c>
      <c r="G16" s="1">
        <v>375</v>
      </c>
      <c r="H16" s="5">
        <v>1825</v>
      </c>
      <c r="I16" s="5">
        <v>20957</v>
      </c>
      <c r="J16" s="5">
        <v>3182</v>
      </c>
      <c r="K16" s="5">
        <v>1759</v>
      </c>
      <c r="L16" s="1">
        <v>1.76</v>
      </c>
      <c r="M16" s="1">
        <v>55.89</v>
      </c>
      <c r="N16" s="1" t="s">
        <v>20</v>
      </c>
    </row>
    <row r="17" spans="1:14" ht="15.75" thickBot="1">
      <c r="A17" s="1">
        <v>15</v>
      </c>
      <c r="B17" s="7" t="s">
        <v>30</v>
      </c>
      <c r="C17" s="1" t="str">
        <f>"00338230"</f>
        <v>00338230</v>
      </c>
      <c r="D17" s="1" t="s">
        <v>27</v>
      </c>
      <c r="E17" s="1">
        <v>0.176</v>
      </c>
      <c r="F17" s="3">
        <v>42</v>
      </c>
      <c r="G17" s="1">
        <v>58</v>
      </c>
      <c r="H17" s="1">
        <v>335</v>
      </c>
      <c r="I17" s="5">
        <v>2672</v>
      </c>
      <c r="J17" s="1">
        <v>358</v>
      </c>
      <c r="K17" s="1">
        <v>330</v>
      </c>
      <c r="L17" s="1">
        <v>1.02</v>
      </c>
      <c r="M17" s="1">
        <v>46.07</v>
      </c>
      <c r="N17" s="1" t="s">
        <v>15</v>
      </c>
    </row>
    <row r="18" spans="1:14" ht="15.75" thickBot="1">
      <c r="A18" s="1">
        <v>16</v>
      </c>
      <c r="B18" s="8" t="s">
        <v>31</v>
      </c>
      <c r="C18" s="1" t="str">
        <f>"1095726X"</f>
        <v>1095726X</v>
      </c>
      <c r="D18" s="1" t="s">
        <v>27</v>
      </c>
      <c r="E18" s="1">
        <v>0.154</v>
      </c>
      <c r="F18" s="3">
        <v>81</v>
      </c>
      <c r="G18" s="1">
        <v>393</v>
      </c>
      <c r="H18" s="5">
        <v>1399</v>
      </c>
      <c r="I18" s="5">
        <v>12599</v>
      </c>
      <c r="J18" s="5">
        <v>2135</v>
      </c>
      <c r="K18" s="5">
        <v>1388</v>
      </c>
      <c r="L18" s="1">
        <v>1.35</v>
      </c>
      <c r="M18" s="1">
        <v>32.06</v>
      </c>
      <c r="N18" s="1" t="s">
        <v>12</v>
      </c>
    </row>
    <row r="19" spans="1:14" ht="15.75" thickBot="1">
      <c r="A19" s="1">
        <v>17</v>
      </c>
      <c r="B19" s="7" t="s">
        <v>32</v>
      </c>
      <c r="C19" s="1" t="str">
        <f>"00221139"</f>
        <v>00221139</v>
      </c>
      <c r="D19" s="1" t="s">
        <v>27</v>
      </c>
      <c r="E19" s="1">
        <v>0.148</v>
      </c>
      <c r="F19" s="3">
        <v>49</v>
      </c>
      <c r="G19" s="1">
        <v>201</v>
      </c>
      <c r="H19" s="1">
        <v>550</v>
      </c>
      <c r="I19" s="5">
        <v>3365</v>
      </c>
      <c r="J19" s="1">
        <v>654</v>
      </c>
      <c r="K19" s="1">
        <v>539</v>
      </c>
      <c r="L19" s="1">
        <v>1.27</v>
      </c>
      <c r="M19" s="1">
        <v>16.74</v>
      </c>
      <c r="N19" s="1" t="s">
        <v>24</v>
      </c>
    </row>
    <row r="20" spans="1:14" ht="15.75" thickBot="1">
      <c r="A20" s="1">
        <v>18</v>
      </c>
      <c r="B20" s="8" t="s">
        <v>33</v>
      </c>
      <c r="C20" s="1" t="str">
        <f>"0022328X"</f>
        <v>0022328X</v>
      </c>
      <c r="D20" s="1" t="s">
        <v>27</v>
      </c>
      <c r="E20" s="1">
        <v>0.14</v>
      </c>
      <c r="F20" s="3">
        <v>87</v>
      </c>
      <c r="G20" s="1">
        <v>495</v>
      </c>
      <c r="H20" s="5">
        <v>1541</v>
      </c>
      <c r="I20" s="5">
        <v>21871</v>
      </c>
      <c r="J20" s="5">
        <v>2236</v>
      </c>
      <c r="K20" s="5">
        <v>1424</v>
      </c>
      <c r="L20" s="1">
        <v>1.58</v>
      </c>
      <c r="M20" s="1">
        <v>44.18</v>
      </c>
      <c r="N20" s="1" t="s">
        <v>24</v>
      </c>
    </row>
    <row r="21" spans="1:14" ht="15.75" thickBot="1">
      <c r="A21" s="1">
        <v>19</v>
      </c>
      <c r="B21" s="7" t="s">
        <v>34</v>
      </c>
      <c r="C21" s="1" t="str">
        <f>"12932558"</f>
        <v>12932558</v>
      </c>
      <c r="D21" s="1" t="s">
        <v>27</v>
      </c>
      <c r="E21" s="1">
        <v>0.126</v>
      </c>
      <c r="F21" s="3">
        <v>44</v>
      </c>
      <c r="G21" s="1">
        <v>301</v>
      </c>
      <c r="H21" s="1">
        <v>990</v>
      </c>
      <c r="I21" s="5">
        <v>8405</v>
      </c>
      <c r="J21" s="5">
        <v>1116</v>
      </c>
      <c r="K21" s="1">
        <v>951</v>
      </c>
      <c r="L21" s="1">
        <v>1.15</v>
      </c>
      <c r="M21" s="1">
        <v>27.92</v>
      </c>
      <c r="N21" s="1" t="s">
        <v>24</v>
      </c>
    </row>
    <row r="22" spans="1:14" ht="15.75" thickBot="1">
      <c r="A22" s="1">
        <v>20</v>
      </c>
      <c r="B22" s="8" t="s">
        <v>35</v>
      </c>
      <c r="C22" s="1" t="str">
        <f>"10990739"</f>
        <v>10990739</v>
      </c>
      <c r="D22" s="1" t="s">
        <v>27</v>
      </c>
      <c r="E22" s="1">
        <v>0.112</v>
      </c>
      <c r="F22" s="3">
        <v>44</v>
      </c>
      <c r="G22" s="1">
        <v>95</v>
      </c>
      <c r="H22" s="1">
        <v>319</v>
      </c>
      <c r="I22" s="5">
        <v>4047</v>
      </c>
      <c r="J22" s="1">
        <v>373</v>
      </c>
      <c r="K22" s="1">
        <v>315</v>
      </c>
      <c r="L22" s="1">
        <v>1.19</v>
      </c>
      <c r="M22" s="1">
        <v>42.6</v>
      </c>
      <c r="N22" s="1" t="s">
        <v>12</v>
      </c>
    </row>
    <row r="23" spans="1:14" ht="15.75" thickBot="1">
      <c r="A23" s="1">
        <v>21</v>
      </c>
      <c r="B23" s="7" t="s">
        <v>36</v>
      </c>
      <c r="C23" s="1" t="str">
        <f>"18733255"</f>
        <v>18733255</v>
      </c>
      <c r="D23" s="1" t="s">
        <v>27</v>
      </c>
      <c r="E23" s="1">
        <v>0.109</v>
      </c>
      <c r="F23" s="3">
        <v>63</v>
      </c>
      <c r="G23" s="1">
        <v>662</v>
      </c>
      <c r="H23" s="5">
        <v>1974</v>
      </c>
      <c r="I23" s="5">
        <v>23815</v>
      </c>
      <c r="J23" s="5">
        <v>2359</v>
      </c>
      <c r="K23" s="5">
        <v>1953</v>
      </c>
      <c r="L23" s="1">
        <v>1.12</v>
      </c>
      <c r="M23" s="1">
        <v>35.97</v>
      </c>
      <c r="N23" s="1" t="s">
        <v>24</v>
      </c>
    </row>
    <row r="24" spans="1:14" ht="15.75" thickBot="1">
      <c r="A24" s="1">
        <v>22</v>
      </c>
      <c r="B24" s="8" t="s">
        <v>37</v>
      </c>
      <c r="C24" s="1" t="str">
        <f>"13877003"</f>
        <v>13877003</v>
      </c>
      <c r="D24" s="1" t="s">
        <v>27</v>
      </c>
      <c r="E24" s="1">
        <v>0.102</v>
      </c>
      <c r="F24" s="3">
        <v>43</v>
      </c>
      <c r="G24" s="1">
        <v>424</v>
      </c>
      <c r="H24" s="5">
        <v>1151</v>
      </c>
      <c r="I24" s="5">
        <v>12987</v>
      </c>
      <c r="J24" s="5">
        <v>1516</v>
      </c>
      <c r="K24" s="5">
        <v>1127</v>
      </c>
      <c r="L24" s="1">
        <v>1.3</v>
      </c>
      <c r="M24" s="1">
        <v>30.63</v>
      </c>
      <c r="N24" s="1" t="s">
        <v>24</v>
      </c>
    </row>
    <row r="25" spans="1:14" ht="15.75" thickBot="1">
      <c r="A25" s="1">
        <v>23</v>
      </c>
      <c r="B25" s="7" t="s">
        <v>38</v>
      </c>
      <c r="C25" s="1" t="str">
        <f>"02775387"</f>
        <v>02775387</v>
      </c>
      <c r="D25" s="1" t="s">
        <v>39</v>
      </c>
      <c r="E25" s="1">
        <v>0.1</v>
      </c>
      <c r="F25" s="3">
        <v>59</v>
      </c>
      <c r="G25" s="1">
        <v>416</v>
      </c>
      <c r="H25" s="5">
        <v>1567</v>
      </c>
      <c r="I25" s="5">
        <v>13708</v>
      </c>
      <c r="J25" s="5">
        <v>1983</v>
      </c>
      <c r="K25" s="5">
        <v>1554</v>
      </c>
      <c r="L25" s="1">
        <v>1.25</v>
      </c>
      <c r="M25" s="1">
        <v>32.95</v>
      </c>
      <c r="N25" s="1" t="s">
        <v>12</v>
      </c>
    </row>
    <row r="26" spans="1:14" ht="15.75" thickBot="1">
      <c r="A26" s="1">
        <v>24</v>
      </c>
      <c r="B26" s="8" t="s">
        <v>40</v>
      </c>
      <c r="C26" s="1" t="str">
        <f>"03010074"</f>
        <v>03010074</v>
      </c>
      <c r="D26" s="1" t="s">
        <v>39</v>
      </c>
      <c r="E26" s="1">
        <v>0.1</v>
      </c>
      <c r="F26" s="3">
        <v>4</v>
      </c>
      <c r="G26" s="1">
        <v>0</v>
      </c>
      <c r="H26" s="1">
        <v>19</v>
      </c>
      <c r="I26" s="1">
        <v>0</v>
      </c>
      <c r="J26" s="1">
        <v>13</v>
      </c>
      <c r="K26" s="1">
        <v>17</v>
      </c>
      <c r="L26" s="1">
        <v>0.33</v>
      </c>
      <c r="M26" s="1">
        <v>0</v>
      </c>
      <c r="N26" s="1" t="s">
        <v>20</v>
      </c>
    </row>
    <row r="27" spans="1:14" ht="15.75" thickBot="1">
      <c r="A27" s="1">
        <v>25</v>
      </c>
      <c r="B27" s="7" t="s">
        <v>41</v>
      </c>
      <c r="C27" s="1" t="str">
        <f>"15213749"</f>
        <v>15213749</v>
      </c>
      <c r="D27" s="1" t="s">
        <v>39</v>
      </c>
      <c r="E27" s="1">
        <v>0.082</v>
      </c>
      <c r="F27" s="3">
        <v>39</v>
      </c>
      <c r="G27" s="1">
        <v>191</v>
      </c>
      <c r="H27" s="5">
        <v>1253</v>
      </c>
      <c r="I27" s="5">
        <v>6855</v>
      </c>
      <c r="J27" s="1">
        <v>904</v>
      </c>
      <c r="K27" s="5">
        <v>1241</v>
      </c>
      <c r="L27" s="1">
        <v>0.74</v>
      </c>
      <c r="M27" s="1">
        <v>35.89</v>
      </c>
      <c r="N27" s="1" t="s">
        <v>15</v>
      </c>
    </row>
    <row r="28" spans="1:14" ht="15.75" thickBot="1">
      <c r="A28" s="1">
        <v>26</v>
      </c>
      <c r="B28" s="8" t="s">
        <v>42</v>
      </c>
      <c r="C28" s="1" t="str">
        <f>"15728862"</f>
        <v>15728862</v>
      </c>
      <c r="D28" s="1" t="s">
        <v>39</v>
      </c>
      <c r="E28" s="1">
        <v>0.071</v>
      </c>
      <c r="F28" s="3">
        <v>25</v>
      </c>
      <c r="G28" s="1">
        <v>48</v>
      </c>
      <c r="H28" s="1">
        <v>191</v>
      </c>
      <c r="I28" s="5">
        <v>1868</v>
      </c>
      <c r="J28" s="1">
        <v>106</v>
      </c>
      <c r="K28" s="1">
        <v>186</v>
      </c>
      <c r="L28" s="1">
        <v>0.56</v>
      </c>
      <c r="M28" s="1">
        <v>38.92</v>
      </c>
      <c r="N28" s="1" t="s">
        <v>12</v>
      </c>
    </row>
    <row r="29" spans="1:14" ht="15.75" thickBot="1">
      <c r="A29" s="1">
        <v>27</v>
      </c>
      <c r="B29" s="7" t="s">
        <v>43</v>
      </c>
      <c r="C29" s="1" t="str">
        <f>"10256016"</f>
        <v>10256016</v>
      </c>
      <c r="D29" s="1" t="s">
        <v>39</v>
      </c>
      <c r="E29" s="1">
        <v>0.069</v>
      </c>
      <c r="F29" s="3">
        <v>20</v>
      </c>
      <c r="G29" s="1">
        <v>17</v>
      </c>
      <c r="H29" s="1">
        <v>116</v>
      </c>
      <c r="I29" s="1">
        <v>593</v>
      </c>
      <c r="J29" s="1">
        <v>55</v>
      </c>
      <c r="K29" s="1">
        <v>106</v>
      </c>
      <c r="L29" s="1">
        <v>0.43</v>
      </c>
      <c r="M29" s="1">
        <v>34.88</v>
      </c>
      <c r="N29" s="1" t="s">
        <v>20</v>
      </c>
    </row>
    <row r="30" spans="1:14" ht="15.75" thickBot="1">
      <c r="A30" s="1">
        <v>28</v>
      </c>
      <c r="B30" s="8" t="s">
        <v>44</v>
      </c>
      <c r="C30" s="1" t="str">
        <f>"15882780"</f>
        <v>15882780</v>
      </c>
      <c r="D30" s="1" t="s">
        <v>39</v>
      </c>
      <c r="E30" s="1">
        <v>0.067</v>
      </c>
      <c r="F30" s="3">
        <v>35</v>
      </c>
      <c r="G30" s="1">
        <v>619</v>
      </c>
      <c r="H30" s="5">
        <v>1439</v>
      </c>
      <c r="I30" s="5">
        <v>15668</v>
      </c>
      <c r="J30" s="5">
        <v>1348</v>
      </c>
      <c r="K30" s="5">
        <v>1308</v>
      </c>
      <c r="L30" s="1">
        <v>1.18</v>
      </c>
      <c r="M30" s="1">
        <v>25.31</v>
      </c>
      <c r="N30" s="1" t="s">
        <v>24</v>
      </c>
    </row>
    <row r="31" spans="1:14" ht="15.75" thickBot="1">
      <c r="A31" s="1">
        <v>29</v>
      </c>
      <c r="B31" s="7" t="s">
        <v>45</v>
      </c>
      <c r="C31" s="1" t="str">
        <f>"1572901X"</f>
        <v>1572901X</v>
      </c>
      <c r="D31" s="1" t="s">
        <v>39</v>
      </c>
      <c r="E31" s="1">
        <v>0.062</v>
      </c>
      <c r="F31" s="3">
        <v>36</v>
      </c>
      <c r="G31" s="1">
        <v>96</v>
      </c>
      <c r="H31" s="1">
        <v>425</v>
      </c>
      <c r="I31" s="5">
        <v>2975</v>
      </c>
      <c r="J31" s="1">
        <v>284</v>
      </c>
      <c r="K31" s="1">
        <v>416</v>
      </c>
      <c r="L31" s="1">
        <v>0.63</v>
      </c>
      <c r="M31" s="1">
        <v>30.99</v>
      </c>
      <c r="N31" s="1" t="s">
        <v>24</v>
      </c>
    </row>
    <row r="32" spans="1:14" ht="30.75" thickBot="1">
      <c r="A32" s="1">
        <v>30</v>
      </c>
      <c r="B32" s="8" t="s">
        <v>46</v>
      </c>
      <c r="C32" s="1" t="str">
        <f>"09320776"</f>
        <v>09320776</v>
      </c>
      <c r="D32" s="1" t="s">
        <v>39</v>
      </c>
      <c r="E32" s="1">
        <v>0.062</v>
      </c>
      <c r="F32" s="3">
        <v>29</v>
      </c>
      <c r="G32" s="1">
        <v>119</v>
      </c>
      <c r="H32" s="1">
        <v>669</v>
      </c>
      <c r="I32" s="5">
        <v>3438</v>
      </c>
      <c r="J32" s="1">
        <v>318</v>
      </c>
      <c r="K32" s="1">
        <v>665</v>
      </c>
      <c r="L32" s="1">
        <v>0.47</v>
      </c>
      <c r="M32" s="1">
        <v>28.89</v>
      </c>
      <c r="N32" s="1" t="s">
        <v>15</v>
      </c>
    </row>
    <row r="33" spans="1:14" ht="15.75" thickBot="1">
      <c r="A33" s="1">
        <v>31</v>
      </c>
      <c r="B33" s="7" t="s">
        <v>47</v>
      </c>
      <c r="C33" s="1" t="str">
        <f>"10241221"</f>
        <v>10241221</v>
      </c>
      <c r="D33" s="1" t="s">
        <v>39</v>
      </c>
      <c r="E33" s="1">
        <v>0.06</v>
      </c>
      <c r="F33" s="3">
        <v>4</v>
      </c>
      <c r="G33" s="1">
        <v>15</v>
      </c>
      <c r="H33" s="1">
        <v>86</v>
      </c>
      <c r="I33" s="1">
        <v>564</v>
      </c>
      <c r="J33" s="1">
        <v>34</v>
      </c>
      <c r="K33" s="1">
        <v>81</v>
      </c>
      <c r="L33" s="1">
        <v>0.35</v>
      </c>
      <c r="M33" s="1">
        <v>37.6</v>
      </c>
      <c r="N33" s="1" t="s">
        <v>24</v>
      </c>
    </row>
    <row r="34" spans="1:14" ht="15.75" thickBot="1">
      <c r="A34" s="1">
        <v>32</v>
      </c>
      <c r="B34" s="8" t="s">
        <v>48</v>
      </c>
      <c r="C34" s="1" t="str">
        <f>"00958972"</f>
        <v>00958972</v>
      </c>
      <c r="D34" s="1" t="s">
        <v>39</v>
      </c>
      <c r="E34" s="1">
        <v>0.058</v>
      </c>
      <c r="F34" s="3">
        <v>30</v>
      </c>
      <c r="G34" s="1">
        <v>181</v>
      </c>
      <c r="H34" s="5">
        <v>1199</v>
      </c>
      <c r="I34" s="5">
        <v>7283</v>
      </c>
      <c r="J34" s="1">
        <v>834</v>
      </c>
      <c r="K34" s="5">
        <v>1191</v>
      </c>
      <c r="L34" s="1">
        <v>0.82</v>
      </c>
      <c r="M34" s="1">
        <v>40.24</v>
      </c>
      <c r="N34" s="1" t="s">
        <v>49</v>
      </c>
    </row>
    <row r="35" spans="1:14" ht="15.75" thickBot="1">
      <c r="A35" s="1">
        <v>33</v>
      </c>
      <c r="B35" s="7" t="s">
        <v>50</v>
      </c>
      <c r="C35" s="1" t="str">
        <f>"19349408"</f>
        <v>19349408</v>
      </c>
      <c r="D35" s="1" t="s">
        <v>39</v>
      </c>
      <c r="E35" s="1">
        <v>0.056</v>
      </c>
      <c r="F35" s="3">
        <v>4</v>
      </c>
      <c r="G35" s="1">
        <v>28</v>
      </c>
      <c r="H35" s="1">
        <v>98</v>
      </c>
      <c r="I35" s="1">
        <v>514</v>
      </c>
      <c r="J35" s="1">
        <v>27</v>
      </c>
      <c r="K35" s="1">
        <v>98</v>
      </c>
      <c r="L35" s="1">
        <v>0.28</v>
      </c>
      <c r="M35" s="1">
        <v>18.36</v>
      </c>
      <c r="N35" s="1" t="s">
        <v>15</v>
      </c>
    </row>
    <row r="36" spans="1:14" ht="30.75" thickBot="1">
      <c r="A36" s="1">
        <v>34</v>
      </c>
      <c r="B36" s="8" t="s">
        <v>51</v>
      </c>
      <c r="C36" s="1" t="str">
        <f>"15635325"</f>
        <v>15635325</v>
      </c>
      <c r="D36" s="1" t="s">
        <v>52</v>
      </c>
      <c r="E36" s="1">
        <v>0.045</v>
      </c>
      <c r="F36" s="3">
        <v>25</v>
      </c>
      <c r="G36" s="1">
        <v>227</v>
      </c>
      <c r="H36" s="1">
        <v>962</v>
      </c>
      <c r="I36" s="5">
        <v>4583</v>
      </c>
      <c r="J36" s="1">
        <v>353</v>
      </c>
      <c r="K36" s="1">
        <v>957</v>
      </c>
      <c r="L36" s="1">
        <v>0.39</v>
      </c>
      <c r="M36" s="1">
        <v>20.19</v>
      </c>
      <c r="N36" s="1" t="s">
        <v>20</v>
      </c>
    </row>
    <row r="37" spans="1:14" ht="15.75" thickBot="1">
      <c r="A37" s="1">
        <v>35</v>
      </c>
      <c r="B37" s="7" t="s">
        <v>53</v>
      </c>
      <c r="C37" s="1" t="str">
        <f>"15738779"</f>
        <v>15738779</v>
      </c>
      <c r="D37" s="1" t="s">
        <v>52</v>
      </c>
      <c r="E37" s="1">
        <v>0.042</v>
      </c>
      <c r="F37" s="3">
        <v>15</v>
      </c>
      <c r="G37" s="1">
        <v>33</v>
      </c>
      <c r="H37" s="1">
        <v>582</v>
      </c>
      <c r="I37" s="1">
        <v>624</v>
      </c>
      <c r="J37" s="1">
        <v>116</v>
      </c>
      <c r="K37" s="1">
        <v>582</v>
      </c>
      <c r="L37" s="1">
        <v>0.2</v>
      </c>
      <c r="M37" s="1">
        <v>18.91</v>
      </c>
      <c r="N37" s="1" t="s">
        <v>54</v>
      </c>
    </row>
    <row r="38" spans="1:14" ht="30.75" thickBot="1">
      <c r="A38" s="1">
        <v>36</v>
      </c>
      <c r="B38" s="8" t="s">
        <v>55</v>
      </c>
      <c r="C38" s="1" t="str">
        <f>"10703284"</f>
        <v>10703284</v>
      </c>
      <c r="D38" s="1" t="s">
        <v>52</v>
      </c>
      <c r="E38" s="1">
        <v>0.041</v>
      </c>
      <c r="F38" s="3">
        <v>13</v>
      </c>
      <c r="G38" s="1">
        <v>92</v>
      </c>
      <c r="H38" s="1">
        <v>432</v>
      </c>
      <c r="I38" s="5">
        <v>1827</v>
      </c>
      <c r="J38" s="1">
        <v>130</v>
      </c>
      <c r="K38" s="1">
        <v>431</v>
      </c>
      <c r="L38" s="1">
        <v>0.28</v>
      </c>
      <c r="M38" s="1">
        <v>19.86</v>
      </c>
      <c r="N38" s="1" t="s">
        <v>54</v>
      </c>
    </row>
    <row r="39" spans="1:14" ht="15.75" thickBot="1">
      <c r="A39" s="1">
        <v>37</v>
      </c>
      <c r="B39" s="7" t="s">
        <v>56</v>
      </c>
      <c r="C39" s="1" t="str">
        <f>"10014861"</f>
        <v>10014861</v>
      </c>
      <c r="D39" s="1" t="s">
        <v>52</v>
      </c>
      <c r="E39" s="1">
        <v>0.04</v>
      </c>
      <c r="F39" s="3">
        <v>18</v>
      </c>
      <c r="G39" s="1">
        <v>174</v>
      </c>
      <c r="H39" s="5">
        <v>1152</v>
      </c>
      <c r="I39" s="5">
        <v>4261</v>
      </c>
      <c r="J39" s="1">
        <v>351</v>
      </c>
      <c r="K39" s="5">
        <v>1152</v>
      </c>
      <c r="L39" s="1">
        <v>0.29</v>
      </c>
      <c r="M39" s="1">
        <v>24.49</v>
      </c>
      <c r="N39" s="1" t="s">
        <v>57</v>
      </c>
    </row>
    <row r="40" spans="1:14" ht="30.75" thickBot="1">
      <c r="A40" s="1">
        <v>38</v>
      </c>
      <c r="B40" s="8" t="s">
        <v>58</v>
      </c>
      <c r="C40" s="1" t="str">
        <f>"15533174"</f>
        <v>15533174</v>
      </c>
      <c r="D40" s="1" t="s">
        <v>52</v>
      </c>
      <c r="E40" s="1">
        <v>0.038</v>
      </c>
      <c r="F40" s="3">
        <v>29</v>
      </c>
      <c r="G40" s="1">
        <v>104</v>
      </c>
      <c r="H40" s="1">
        <v>413</v>
      </c>
      <c r="I40" s="5">
        <v>3080</v>
      </c>
      <c r="J40" s="1">
        <v>132</v>
      </c>
      <c r="K40" s="1">
        <v>409</v>
      </c>
      <c r="L40" s="1">
        <v>0.35</v>
      </c>
      <c r="M40" s="1">
        <v>29.62</v>
      </c>
      <c r="N40" s="1" t="s">
        <v>20</v>
      </c>
    </row>
    <row r="41" spans="1:14" ht="15.75" thickBot="1">
      <c r="A41" s="1">
        <v>39</v>
      </c>
      <c r="B41" s="7" t="s">
        <v>59</v>
      </c>
      <c r="C41" s="1" t="str">
        <f>"1358314X"</f>
        <v>1358314X</v>
      </c>
      <c r="D41" s="1" t="s">
        <v>52</v>
      </c>
      <c r="E41" s="1">
        <v>0.036</v>
      </c>
      <c r="F41" s="3">
        <v>1</v>
      </c>
      <c r="G41" s="1">
        <v>21</v>
      </c>
      <c r="H41" s="1">
        <v>17</v>
      </c>
      <c r="I41" s="1">
        <v>227</v>
      </c>
      <c r="J41" s="1">
        <v>1</v>
      </c>
      <c r="K41" s="1">
        <v>6</v>
      </c>
      <c r="L41" s="1">
        <v>0.17</v>
      </c>
      <c r="M41" s="1">
        <v>10.81</v>
      </c>
      <c r="N41" s="1" t="s">
        <v>20</v>
      </c>
    </row>
    <row r="42" spans="1:14" ht="15.75" thickBot="1">
      <c r="A42" s="1">
        <v>40</v>
      </c>
      <c r="B42" s="8" t="s">
        <v>60</v>
      </c>
      <c r="C42" s="1" t="str">
        <f>"00360236"</f>
        <v>00360236</v>
      </c>
      <c r="D42" s="1" t="s">
        <v>52</v>
      </c>
      <c r="E42" s="1">
        <v>0.033</v>
      </c>
      <c r="F42" s="3">
        <v>14</v>
      </c>
      <c r="G42" s="1">
        <v>131</v>
      </c>
      <c r="H42" s="1">
        <v>989</v>
      </c>
      <c r="I42" s="5">
        <v>2405</v>
      </c>
      <c r="J42" s="1">
        <v>145</v>
      </c>
      <c r="K42" s="1">
        <v>987</v>
      </c>
      <c r="L42" s="1">
        <v>0.11</v>
      </c>
      <c r="M42" s="1">
        <v>18.36</v>
      </c>
      <c r="N42" s="1" t="s">
        <v>54</v>
      </c>
    </row>
    <row r="43" spans="1:14" ht="15.75" thickBot="1">
      <c r="A43" s="1">
        <v>41</v>
      </c>
      <c r="B43" s="7" t="s">
        <v>61</v>
      </c>
      <c r="C43" s="1" t="str">
        <f>"16442296"</f>
        <v>16442296</v>
      </c>
      <c r="D43" s="1" t="s">
        <v>52</v>
      </c>
      <c r="E43" s="1">
        <v>0.032</v>
      </c>
      <c r="F43" s="3">
        <v>4</v>
      </c>
      <c r="G43" s="1">
        <v>29</v>
      </c>
      <c r="H43" s="1">
        <v>212</v>
      </c>
      <c r="I43" s="1">
        <v>699</v>
      </c>
      <c r="J43" s="1">
        <v>48</v>
      </c>
      <c r="K43" s="1">
        <v>212</v>
      </c>
      <c r="L43" s="1">
        <v>0.16</v>
      </c>
      <c r="M43" s="1">
        <v>24.1</v>
      </c>
      <c r="N43" s="1" t="s">
        <v>62</v>
      </c>
    </row>
    <row r="44" spans="1:14" ht="15.75" thickBot="1">
      <c r="A44" s="1">
        <v>42</v>
      </c>
      <c r="B44" s="8" t="s">
        <v>63</v>
      </c>
      <c r="C44" s="1" t="str">
        <f>"02545861"</f>
        <v>02545861</v>
      </c>
      <c r="D44" s="1" t="s">
        <v>52</v>
      </c>
      <c r="E44" s="1">
        <v>0.031</v>
      </c>
      <c r="F44" s="3">
        <v>13</v>
      </c>
      <c r="G44" s="1">
        <v>142</v>
      </c>
      <c r="H44" s="1">
        <v>836</v>
      </c>
      <c r="I44" s="5">
        <v>3143</v>
      </c>
      <c r="J44" s="1">
        <v>116</v>
      </c>
      <c r="K44" s="1">
        <v>836</v>
      </c>
      <c r="L44" s="1">
        <v>0.14</v>
      </c>
      <c r="M44" s="1">
        <v>22.13</v>
      </c>
      <c r="N44" s="1" t="s">
        <v>57</v>
      </c>
    </row>
    <row r="45" spans="1:14" ht="15.75" thickBot="1">
      <c r="A45" s="1">
        <v>43</v>
      </c>
      <c r="B45" s="7" t="s">
        <v>64</v>
      </c>
      <c r="C45" s="1" t="str">
        <f>"1687479X"</f>
        <v>1687479X</v>
      </c>
      <c r="D45" s="1" t="s">
        <v>52</v>
      </c>
      <c r="E45" s="1">
        <v>0.027</v>
      </c>
      <c r="F45" s="3">
        <v>11</v>
      </c>
      <c r="G45" s="1">
        <v>4</v>
      </c>
      <c r="H45" s="1">
        <v>94</v>
      </c>
      <c r="I45" s="1">
        <v>191</v>
      </c>
      <c r="J45" s="1">
        <v>5</v>
      </c>
      <c r="K45" s="1">
        <v>93</v>
      </c>
      <c r="L45" s="1">
        <v>0.07</v>
      </c>
      <c r="M45" s="1">
        <v>47.75</v>
      </c>
      <c r="N45" s="1" t="s">
        <v>12</v>
      </c>
    </row>
    <row r="47" spans="1:21" ht="15">
      <c r="A47" s="6" t="s">
        <v>68</v>
      </c>
      <c r="C47" s="6"/>
      <c r="D47" s="6"/>
      <c r="E47" s="6"/>
      <c r="F47" s="1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">
      <c r="A48" s="6" t="s">
        <v>69</v>
      </c>
      <c r="C48" s="6"/>
      <c r="D48" s="6"/>
      <c r="E48" s="6"/>
      <c r="F48" s="1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">
      <c r="A49" s="6"/>
      <c r="C49" s="6"/>
      <c r="D49" s="6"/>
      <c r="E49" s="6"/>
      <c r="F49" s="1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">
      <c r="A50" s="6" t="s">
        <v>65</v>
      </c>
      <c r="C50" s="6"/>
      <c r="D50" s="6"/>
      <c r="E50" s="6"/>
      <c r="F50" s="1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</sheetData>
  <sheetProtection/>
  <mergeCells count="1">
    <mergeCell ref="D2:E2"/>
  </mergeCells>
  <hyperlinks>
    <hyperlink ref="B3" r:id="rId1" tooltip="view journal details" display="http://www.scimagojr.com/journalsearch.php?q=25306&amp;tip=sid&amp;clean=0"/>
    <hyperlink ref="B4" r:id="rId2" tooltip="view journal details" display="http://www.scimagojr.com/journalsearch.php?q=25264&amp;tip=sid&amp;clean=0"/>
    <hyperlink ref="B5" r:id="rId3" tooltip="view journal details" display="http://www.scimagojr.com/journalsearch.php?q=4900153219&amp;tip=sid&amp;clean=0"/>
    <hyperlink ref="B6" r:id="rId4" tooltip="view journal details" display="http://www.scimagojr.com/journalsearch.php?q=26423&amp;tip=sid&amp;clean=0"/>
    <hyperlink ref="B7" r:id="rId5" tooltip="view journal details" display="http://www.scimagojr.com/journalsearch.php?q=25280&amp;tip=sid&amp;clean=0"/>
    <hyperlink ref="B8" r:id="rId6" tooltip="view journal details" display="http://www.scimagojr.com/journalsearch.php?q=26532&amp;tip=sid&amp;clean=0"/>
    <hyperlink ref="B9" r:id="rId7" tooltip="view journal details" display="http://www.scimagojr.com/journalsearch.php?q=9500153949&amp;tip=sid&amp;clean=0"/>
    <hyperlink ref="B10" r:id="rId8" tooltip="view journal details" display="http://www.scimagojr.com/journalsearch.php?q=37473&amp;tip=sid&amp;clean=0"/>
    <hyperlink ref="B11" r:id="rId9" tooltip="view journal details" display="http://www.scimagojr.com/journalsearch.php?q=4400151603&amp;tip=sid&amp;clean=0"/>
    <hyperlink ref="B12" r:id="rId10" tooltip="view journal details" display="http://www.scimagojr.com/journalsearch.php?q=17615&amp;tip=sid&amp;clean=0"/>
    <hyperlink ref="B13" r:id="rId11" tooltip="view journal details" display="http://www.scimagojr.com/journalsearch.php?q=21553&amp;tip=sid&amp;clean=0"/>
    <hyperlink ref="B14" r:id="rId12" tooltip="view journal details" display="http://www.scimagojr.com/journalsearch.php?q=26513&amp;tip=sid&amp;clean=0"/>
    <hyperlink ref="B15" r:id="rId13" tooltip="view journal details" display="http://www.scimagojr.com/journalsearch.php?q=25242&amp;tip=sid&amp;clean=0"/>
    <hyperlink ref="B16" r:id="rId14" tooltip="view journal details" display="http://www.scimagojr.com/journalsearch.php?q=25256&amp;tip=sid&amp;clean=0"/>
    <hyperlink ref="B17" r:id="rId15" tooltip="view journal details" display="http://www.scimagojr.com/journalsearch.php?q=27037&amp;tip=sid&amp;clean=0"/>
    <hyperlink ref="B18" r:id="rId16" tooltip="view journal details" display="http://www.scimagojr.com/journalsearch.php?q=26972&amp;tip=sid&amp;clean=0"/>
    <hyperlink ref="B19" r:id="rId17" tooltip="view journal details" display="http://www.scimagojr.com/journalsearch.php?q=25283&amp;tip=sid&amp;clean=0"/>
    <hyperlink ref="B20" r:id="rId18" tooltip="view journal details" display="http://www.scimagojr.com/journalsearch.php?q=25897&amp;tip=sid&amp;clean=0"/>
    <hyperlink ref="B21" r:id="rId19" tooltip="view journal details" display="http://www.scimagojr.com/journalsearch.php?q=25326&amp;tip=sid&amp;clean=0"/>
    <hyperlink ref="B22" r:id="rId20" tooltip="view journal details" display="http://www.scimagojr.com/journalsearch.php?q=22701&amp;tip=sid&amp;clean=0"/>
    <hyperlink ref="B23" r:id="rId21" tooltip="view journal details" display="http://www.scimagojr.com/journalsearch.php?q=25270&amp;tip=sid&amp;clean=0"/>
    <hyperlink ref="B24" r:id="rId22" tooltip="view journal details" display="http://www.scimagojr.com/journalsearch.php?q=25267&amp;tip=sid&amp;clean=0"/>
    <hyperlink ref="B25" r:id="rId23" tooltip="view journal details" display="http://www.scimagojr.com/journalsearch.php?q=25303&amp;tip=sid&amp;clean=0"/>
    <hyperlink ref="B26" r:id="rId24" tooltip="view journal details" display="http://www.scimagojr.com/journalsearch.php?q=26420&amp;tip=sid&amp;clean=0"/>
    <hyperlink ref="B27" r:id="rId25" tooltip="view journal details" display="http://www.scimagojr.com/journalsearch.php?q=22010&amp;tip=sid&amp;clean=0"/>
    <hyperlink ref="B28" r:id="rId26" tooltip="view journal details" display="http://www.scimagojr.com/journalsearch.php?q=24174&amp;tip=sid&amp;clean=0"/>
    <hyperlink ref="B29" r:id="rId27" tooltip="view journal details" display="http://www.scimagojr.com/journalsearch.php?q=24138&amp;tip=sid&amp;clean=0"/>
    <hyperlink ref="B30" r:id="rId28" tooltip="view journal details" display="http://www.scimagojr.com/journalsearch.php?q=24060&amp;tip=sid&amp;clean=0"/>
    <hyperlink ref="B31" r:id="rId29" tooltip="view journal details" display="http://www.scimagojr.com/journalsearch.php?q=28899&amp;tip=sid&amp;clean=0"/>
    <hyperlink ref="B32" r:id="rId30" tooltip="view journal details" display="http://www.scimagojr.com/journalsearch.php?q=25756&amp;tip=sid&amp;clean=0"/>
    <hyperlink ref="B33" r:id="rId31" tooltip="view journal details" display="http://www.scimagojr.com/journalsearch.php?q=18300156734&amp;tip=sid&amp;clean=0"/>
    <hyperlink ref="B34" r:id="rId32" tooltip="view journal details" display="http://www.scimagojr.com/journalsearch.php?q=24177&amp;tip=sid&amp;clean=0"/>
    <hyperlink ref="B35" r:id="rId33" tooltip="view journal details" display="http://www.scimagojr.com/journalsearch.php?q=17600154901&amp;tip=sid&amp;clean=0"/>
    <hyperlink ref="B36" r:id="rId34" tooltip="view journal details" display="http://www.scimagojr.com/journalsearch.php?q=25288&amp;tip=sid&amp;clean=0"/>
    <hyperlink ref="B37" r:id="rId35" tooltip="view journal details" display="http://www.scimagojr.com/journalsearch.php?q=24648&amp;tip=sid&amp;clean=0"/>
    <hyperlink ref="B38" r:id="rId36" tooltip="view journal details" display="http://www.scimagojr.com/journalsearch.php?q=21523&amp;tip=sid&amp;clean=0"/>
    <hyperlink ref="B39" r:id="rId37" tooltip="view journal details" display="http://www.scimagojr.com/journalsearch.php?q=25332&amp;tip=sid&amp;clean=0"/>
    <hyperlink ref="B40" r:id="rId38" tooltip="view journal details" display="http://www.scimagojr.com/journalsearch.php?q=144724&amp;tip=sid&amp;clean=0"/>
    <hyperlink ref="B41" r:id="rId39" tooltip="view journal details" display="http://www.scimagojr.com/journalsearch.php?q=19700187636&amp;tip=sid&amp;clean=0"/>
    <hyperlink ref="B42" r:id="rId40" tooltip="view journal details" display="http://www.scimagojr.com/journalsearch.php?q=25311&amp;tip=sid&amp;clean=0"/>
    <hyperlink ref="B43" r:id="rId41" tooltip="view journal details" display="http://www.scimagojr.com/journalsearch.php?q=19200157041&amp;tip=sid&amp;clean=0"/>
    <hyperlink ref="B44" r:id="rId42" tooltip="view journal details" display="http://www.scimagojr.com/journalsearch.php?q=24152&amp;tip=sid&amp;clean=0"/>
    <hyperlink ref="B45" r:id="rId43" tooltip="view journal details" display="http://www.scimagojr.com/journalsearch.php?q=4000150001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2012-02-24T07:13:29Z</dcterms:created>
  <dcterms:modified xsi:type="dcterms:W3CDTF">2012-03-05T08:01:22Z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