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720" activeTab="0"/>
  </bookViews>
  <sheets>
    <sheet name="excel 1 " sheetId="1" r:id="rId1"/>
  </sheets>
  <definedNames/>
  <calcPr fullCalcOnLoad="1"/>
</workbook>
</file>

<file path=xl/sharedStrings.xml><?xml version="1.0" encoding="utf-8"?>
<sst xmlns="http://schemas.openxmlformats.org/spreadsheetml/2006/main" count="194" uniqueCount="97">
  <si>
    <t>Title</t>
  </si>
  <si>
    <t>ISSN</t>
  </si>
  <si>
    <t>SJR</t>
  </si>
  <si>
    <t>H index</t>
  </si>
  <si>
    <t>Total Docs. (2011)</t>
  </si>
  <si>
    <t>Total Docs. (3years)</t>
  </si>
  <si>
    <t>Total Refs.</t>
  </si>
  <si>
    <t>Total Cites (3years)</t>
  </si>
  <si>
    <t>Citable Docs. (3years)</t>
  </si>
  <si>
    <t>Cites / Doc. (2years)</t>
  </si>
  <si>
    <t>Ref. / Doc.</t>
  </si>
  <si>
    <t>Country</t>
  </si>
  <si>
    <t>PLoS Pathogens</t>
  </si>
  <si>
    <t>Q1</t>
  </si>
  <si>
    <t>United States</t>
  </si>
  <si>
    <t>Trends in Parasitology</t>
  </si>
  <si>
    <t>Netherlands</t>
  </si>
  <si>
    <t>Molecular and Biochemical Parasitology</t>
  </si>
  <si>
    <t>Journal of Infection</t>
  </si>
  <si>
    <t>United Kingdom</t>
  </si>
  <si>
    <t>Malaria Journal</t>
  </si>
  <si>
    <t>Journal of Hospital Infection</t>
  </si>
  <si>
    <t>International Journal for Parasitology</t>
  </si>
  <si>
    <t>Tropical Medicine and International Health</t>
  </si>
  <si>
    <t>International Journal of Antimicrobial Agents</t>
  </si>
  <si>
    <t>Expert Review of Anti-Infective Therapy</t>
  </si>
  <si>
    <t>Diagnostic Microbiology and Infectious Disease</t>
  </si>
  <si>
    <t>American Journal of Tropical Medicine and Hygiene</t>
  </si>
  <si>
    <t>Parasite Immunology</t>
  </si>
  <si>
    <t>Transactions of the Royal Society of Tropical Medicine and Hygiene</t>
  </si>
  <si>
    <t>Vector-Borne and Zoonotic Diseases</t>
  </si>
  <si>
    <t>Virulence</t>
  </si>
  <si>
    <t>Q2</t>
  </si>
  <si>
    <t>Interdisciplinary Perspectives on Infectious Diseases</t>
  </si>
  <si>
    <t>Egypt</t>
  </si>
  <si>
    <t>Parasitology</t>
  </si>
  <si>
    <t>Acta Tropica</t>
  </si>
  <si>
    <t>Parasitology International</t>
  </si>
  <si>
    <t>Parasites and Vectors</t>
  </si>
  <si>
    <t>Advances in Parasitology</t>
  </si>
  <si>
    <t>Experimental Parasitology</t>
  </si>
  <si>
    <t>Parasite</t>
  </si>
  <si>
    <t>France</t>
  </si>
  <si>
    <t>Journal of Vector Borne Diseases</t>
  </si>
  <si>
    <t>India</t>
  </si>
  <si>
    <t>Annals of Tropical Medicine and Parasitology</t>
  </si>
  <si>
    <t>Veterinary Parasitology</t>
  </si>
  <si>
    <t>Medical and Veterinary Entomology</t>
  </si>
  <si>
    <t>Parasitology Research</t>
  </si>
  <si>
    <t>Germany</t>
  </si>
  <si>
    <t>Ticks and Tick-borne Diseases</t>
  </si>
  <si>
    <t>Journal of Parasitology</t>
  </si>
  <si>
    <t>Q3</t>
  </si>
  <si>
    <t>Current Protocols in Microbiology</t>
  </si>
  <si>
    <t>Open Tropical Medicine Journal</t>
  </si>
  <si>
    <t>Journal of Helminthology</t>
  </si>
  <si>
    <t>Folia Parasitologica</t>
  </si>
  <si>
    <t>Czech Republic</t>
  </si>
  <si>
    <t>Revista da Sociedade Brasileira de Medicina Tropical</t>
  </si>
  <si>
    <t>Brazil</t>
  </si>
  <si>
    <t>Systematic Parasitology</t>
  </si>
  <si>
    <t>Journal of Tropical Medicine</t>
  </si>
  <si>
    <t>Tropical Doctor</t>
  </si>
  <si>
    <t>Korean Journal of Parasitology</t>
  </si>
  <si>
    <t>South Korea</t>
  </si>
  <si>
    <t>Tropical Biomedicine</t>
  </si>
  <si>
    <t>Malaysia</t>
  </si>
  <si>
    <t>Acta Parasitologica</t>
  </si>
  <si>
    <t>Poland</t>
  </si>
  <si>
    <t>Comparative Parasitology</t>
  </si>
  <si>
    <t>Helminthologia</t>
  </si>
  <si>
    <t>Slovakia</t>
  </si>
  <si>
    <t>Clinical Microbiology Newsletter</t>
  </si>
  <si>
    <t>Medecine Tropicale</t>
  </si>
  <si>
    <t>Q4</t>
  </si>
  <si>
    <t>Belgium</t>
  </si>
  <si>
    <t>Revista Brasileira de Parasitologia Veterinaria</t>
  </si>
  <si>
    <t>Iranian Journal of Parasitology</t>
  </si>
  <si>
    <t>Iran</t>
  </si>
  <si>
    <t>Journal of the Egyptian Society of Parasitology</t>
  </si>
  <si>
    <t>Journal of Venomous Animals and Toxins Including Tropical Diseases</t>
  </si>
  <si>
    <t>Zhongguo ji sheng chong xue yu ji sheng chong bing za zhi = Chinese journal of parasitology &amp; parasitic diseases</t>
  </si>
  <si>
    <t>China</t>
  </si>
  <si>
    <t>Turkey</t>
  </si>
  <si>
    <t>Journal of Parasitic Diseases</t>
  </si>
  <si>
    <t>Research Journal of Parasitology</t>
  </si>
  <si>
    <t>Pakistan</t>
  </si>
  <si>
    <t>Outlooks on Pest Management</t>
  </si>
  <si>
    <t>Parazitologiia</t>
  </si>
  <si>
    <t>Russian Federation</t>
  </si>
  <si>
    <t>Revista Cubana de Medicina Tropical</t>
  </si>
  <si>
    <t>Cuba</t>
  </si>
  <si>
    <t>Vakcinologie</t>
  </si>
  <si>
    <t>Open Infectious Diseases Journal</t>
  </si>
  <si>
    <t>Meditsinskaya Parazitologiya i Parazitarnye Bolezni</t>
  </si>
  <si>
    <t>Retrieved from: http://www.scimagojr.com.</t>
  </si>
  <si>
    <t>Türkiye parazitolojii dergisi / Türkiye Parazitoloji Derneǧi = Acta parasitologica Turcica / Turkish Society for Parasitology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</si>
</sst>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9" fillId="33" borderId="10" xfId="52" applyFill="1" applyBorder="1" applyAlignment="1" applyProtection="1">
      <alignment vertical="top" wrapText="1"/>
      <protection/>
    </xf>
    <xf numFmtId="3" fontId="0" fillId="0" borderId="0" xfId="0" applyNumberFormat="1" applyAlignment="1">
      <alignment vertical="top" wrapText="1"/>
    </xf>
    <xf numFmtId="0" fontId="29" fillId="34" borderId="10" xfId="52" applyFill="1" applyBorder="1" applyAlignment="1" applyProtection="1">
      <alignment vertical="top" wrapText="1"/>
      <protection/>
    </xf>
    <xf numFmtId="0" fontId="29" fillId="33" borderId="10" xfId="52" applyFill="1" applyBorder="1" applyAlignment="1" applyProtection="1">
      <alignment horizontal="left" vertical="top" wrapText="1"/>
      <protection/>
    </xf>
    <xf numFmtId="0" fontId="29" fillId="34" borderId="10" xfId="52" applyFill="1" applyBorder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magojr.com/journalsearch.php?q=4000151809&amp;tip=sid&amp;clean=0" TargetMode="External" /><Relationship Id="rId2" Type="http://schemas.openxmlformats.org/officeDocument/2006/relationships/hyperlink" Target="http://www.scimagojr.com/journalsearch.php?q=20863&amp;tip=sid&amp;clean=0" TargetMode="External" /><Relationship Id="rId3" Type="http://schemas.openxmlformats.org/officeDocument/2006/relationships/hyperlink" Target="http://www.scimagojr.com/journalsearch.php?q=14133&amp;tip=sid&amp;clean=0" TargetMode="External" /><Relationship Id="rId4" Type="http://schemas.openxmlformats.org/officeDocument/2006/relationships/hyperlink" Target="http://www.scimagojr.com/journalsearch.php?q=22428&amp;tip=sid&amp;clean=0" TargetMode="External" /><Relationship Id="rId5" Type="http://schemas.openxmlformats.org/officeDocument/2006/relationships/hyperlink" Target="http://www.scimagojr.com/journalsearch.php?q=22911&amp;tip=sid&amp;clean=0" TargetMode="External" /><Relationship Id="rId6" Type="http://schemas.openxmlformats.org/officeDocument/2006/relationships/hyperlink" Target="http://www.scimagojr.com/journalsearch.php?q=22427&amp;tip=sid&amp;clean=0" TargetMode="External" /><Relationship Id="rId7" Type="http://schemas.openxmlformats.org/officeDocument/2006/relationships/hyperlink" Target="http://www.scimagojr.com/journalsearch.php?q=22379&amp;tip=sid&amp;clean=0" TargetMode="External" /><Relationship Id="rId8" Type="http://schemas.openxmlformats.org/officeDocument/2006/relationships/hyperlink" Target="http://www.scimagojr.com/journalsearch.php?q=23122&amp;tip=sid&amp;clean=0" TargetMode="External" /><Relationship Id="rId9" Type="http://schemas.openxmlformats.org/officeDocument/2006/relationships/hyperlink" Target="http://www.scimagojr.com/journalsearch.php?q=19757&amp;tip=sid&amp;clean=0" TargetMode="External" /><Relationship Id="rId10" Type="http://schemas.openxmlformats.org/officeDocument/2006/relationships/hyperlink" Target="http://www.scimagojr.com/journalsearch.php?q=16341&amp;tip=sid&amp;clean=0" TargetMode="External" /><Relationship Id="rId11" Type="http://schemas.openxmlformats.org/officeDocument/2006/relationships/hyperlink" Target="http://www.scimagojr.com/journalsearch.php?q=19678&amp;tip=sid&amp;clean=0" TargetMode="External" /><Relationship Id="rId12" Type="http://schemas.openxmlformats.org/officeDocument/2006/relationships/hyperlink" Target="http://www.scimagojr.com/journalsearch.php?q=21787&amp;tip=sid&amp;clean=0" TargetMode="External" /><Relationship Id="rId13" Type="http://schemas.openxmlformats.org/officeDocument/2006/relationships/hyperlink" Target="http://www.scimagojr.com/journalsearch.php?q=22989&amp;tip=sid&amp;clean=0" TargetMode="External" /><Relationship Id="rId14" Type="http://schemas.openxmlformats.org/officeDocument/2006/relationships/hyperlink" Target="http://www.scimagojr.com/journalsearch.php?q=23046&amp;tip=sid&amp;clean=0" TargetMode="External" /><Relationship Id="rId15" Type="http://schemas.openxmlformats.org/officeDocument/2006/relationships/hyperlink" Target="http://www.scimagojr.com/journalsearch.php?q=20802&amp;tip=sid&amp;clean=0" TargetMode="External" /><Relationship Id="rId16" Type="http://schemas.openxmlformats.org/officeDocument/2006/relationships/hyperlink" Target="http://www.scimagojr.com/journalsearch.php?q=19700176023&amp;tip=sid&amp;clean=0" TargetMode="External" /><Relationship Id="rId17" Type="http://schemas.openxmlformats.org/officeDocument/2006/relationships/hyperlink" Target="http://www.scimagojr.com/journalsearch.php?q=19700175021&amp;tip=sid&amp;clean=0" TargetMode="External" /><Relationship Id="rId18" Type="http://schemas.openxmlformats.org/officeDocument/2006/relationships/hyperlink" Target="http://www.scimagojr.com/journalsearch.php?q=22993&amp;tip=sid&amp;clean=0" TargetMode="External" /><Relationship Id="rId19" Type="http://schemas.openxmlformats.org/officeDocument/2006/relationships/hyperlink" Target="http://www.scimagojr.com/journalsearch.php?q=21288&amp;tip=sid&amp;clean=0" TargetMode="External" /><Relationship Id="rId20" Type="http://schemas.openxmlformats.org/officeDocument/2006/relationships/hyperlink" Target="http://www.scimagojr.com/journalsearch.php?q=22994&amp;tip=sid&amp;clean=0" TargetMode="External" /><Relationship Id="rId21" Type="http://schemas.openxmlformats.org/officeDocument/2006/relationships/hyperlink" Target="http://www.scimagojr.com/journalsearch.php?q=17500154721&amp;tip=sid&amp;clean=0" TargetMode="External" /><Relationship Id="rId22" Type="http://schemas.openxmlformats.org/officeDocument/2006/relationships/hyperlink" Target="http://www.scimagojr.com/journalsearch.php?q=19603&amp;tip=sid&amp;clean=0" TargetMode="External" /><Relationship Id="rId23" Type="http://schemas.openxmlformats.org/officeDocument/2006/relationships/hyperlink" Target="http://www.scimagojr.com/journalsearch.php?q=21875&amp;tip=sid&amp;clean=0" TargetMode="External" /><Relationship Id="rId24" Type="http://schemas.openxmlformats.org/officeDocument/2006/relationships/hyperlink" Target="http://www.scimagojr.com/journalsearch.php?q=20337&amp;tip=sid&amp;clean=0" TargetMode="External" /><Relationship Id="rId25" Type="http://schemas.openxmlformats.org/officeDocument/2006/relationships/hyperlink" Target="http://www.scimagojr.com/journalsearch.php?q=22450&amp;tip=sid&amp;clean=0" TargetMode="External" /><Relationship Id="rId26" Type="http://schemas.openxmlformats.org/officeDocument/2006/relationships/hyperlink" Target="http://www.scimagojr.com/journalsearch.php?q=21788&amp;tip=sid&amp;clean=0" TargetMode="External" /><Relationship Id="rId27" Type="http://schemas.openxmlformats.org/officeDocument/2006/relationships/hyperlink" Target="http://www.scimagojr.com/journalsearch.php?q=19537&amp;tip=sid&amp;clean=0" TargetMode="External" /><Relationship Id="rId28" Type="http://schemas.openxmlformats.org/officeDocument/2006/relationships/hyperlink" Target="http://www.scimagojr.com/journalsearch.php?q=17778&amp;tip=sid&amp;clean=0" TargetMode="External" /><Relationship Id="rId29" Type="http://schemas.openxmlformats.org/officeDocument/2006/relationships/hyperlink" Target="http://www.scimagojr.com/journalsearch.php?q=20340&amp;tip=sid&amp;clean=0" TargetMode="External" /><Relationship Id="rId30" Type="http://schemas.openxmlformats.org/officeDocument/2006/relationships/hyperlink" Target="http://www.scimagojr.com/journalsearch.php?q=19700166804&amp;tip=sid&amp;clean=0" TargetMode="External" /><Relationship Id="rId31" Type="http://schemas.openxmlformats.org/officeDocument/2006/relationships/hyperlink" Target="http://www.scimagojr.com/journalsearch.php?q=22444&amp;tip=sid&amp;clean=0" TargetMode="External" /><Relationship Id="rId32" Type="http://schemas.openxmlformats.org/officeDocument/2006/relationships/hyperlink" Target="http://www.scimagojr.com/journalsearch.php?q=12100156717&amp;tip=sid&amp;clean=0" TargetMode="External" /><Relationship Id="rId33" Type="http://schemas.openxmlformats.org/officeDocument/2006/relationships/hyperlink" Target="http://www.scimagojr.com/journalsearch.php?q=19700175050&amp;tip=sid&amp;clean=0" TargetMode="External" /><Relationship Id="rId34" Type="http://schemas.openxmlformats.org/officeDocument/2006/relationships/hyperlink" Target="http://www.scimagojr.com/journalsearch.php?q=22423&amp;tip=sid&amp;clean=0" TargetMode="External" /><Relationship Id="rId35" Type="http://schemas.openxmlformats.org/officeDocument/2006/relationships/hyperlink" Target="http://www.scimagojr.com/journalsearch.php?q=21879&amp;tip=sid&amp;clean=0" TargetMode="External" /><Relationship Id="rId36" Type="http://schemas.openxmlformats.org/officeDocument/2006/relationships/hyperlink" Target="http://www.scimagojr.com/journalsearch.php?q=23092&amp;tip=sid&amp;clean=0" TargetMode="External" /><Relationship Id="rId37" Type="http://schemas.openxmlformats.org/officeDocument/2006/relationships/hyperlink" Target="http://www.scimagojr.com/journalsearch.php?q=14307&amp;tip=sid&amp;clean=0" TargetMode="External" /><Relationship Id="rId38" Type="http://schemas.openxmlformats.org/officeDocument/2006/relationships/hyperlink" Target="http://www.scimagojr.com/journalsearch.php?q=19700175020&amp;tip=sid&amp;clean=0" TargetMode="External" /><Relationship Id="rId39" Type="http://schemas.openxmlformats.org/officeDocument/2006/relationships/hyperlink" Target="http://www.scimagojr.com/journalsearch.php?q=23119&amp;tip=sid&amp;clean=0" TargetMode="External" /><Relationship Id="rId40" Type="http://schemas.openxmlformats.org/officeDocument/2006/relationships/hyperlink" Target="http://www.scimagojr.com/journalsearch.php?q=22465&amp;tip=sid&amp;clean=0" TargetMode="External" /><Relationship Id="rId41" Type="http://schemas.openxmlformats.org/officeDocument/2006/relationships/hyperlink" Target="http://www.scimagojr.com/journalsearch.php?q=4700153108&amp;tip=sid&amp;clean=0" TargetMode="External" /><Relationship Id="rId42" Type="http://schemas.openxmlformats.org/officeDocument/2006/relationships/hyperlink" Target="http://www.scimagojr.com/journalsearch.php?q=19092&amp;tip=sid&amp;clean=0" TargetMode="External" /><Relationship Id="rId43" Type="http://schemas.openxmlformats.org/officeDocument/2006/relationships/hyperlink" Target="http://www.scimagojr.com/journalsearch.php?q=21384&amp;tip=sid&amp;clean=0" TargetMode="External" /><Relationship Id="rId44" Type="http://schemas.openxmlformats.org/officeDocument/2006/relationships/hyperlink" Target="http://www.scimagojr.com/journalsearch.php?q=21981&amp;tip=sid&amp;clean=0" TargetMode="External" /><Relationship Id="rId45" Type="http://schemas.openxmlformats.org/officeDocument/2006/relationships/hyperlink" Target="http://www.scimagojr.com/journalsearch.php?q=19650&amp;tip=sid&amp;clean=0" TargetMode="External" /><Relationship Id="rId46" Type="http://schemas.openxmlformats.org/officeDocument/2006/relationships/hyperlink" Target="http://www.scimagojr.com/journalsearch.php?q=22914&amp;tip=sid&amp;clean=0" TargetMode="External" /><Relationship Id="rId47" Type="http://schemas.openxmlformats.org/officeDocument/2006/relationships/hyperlink" Target="http://www.scimagojr.com/journalsearch.php?q=4500151538&amp;tip=sid&amp;clean=0" TargetMode="External" /><Relationship Id="rId48" Type="http://schemas.openxmlformats.org/officeDocument/2006/relationships/hyperlink" Target="http://www.scimagojr.com/journalsearch.php?q=17700156309&amp;tip=sid&amp;clean=0" TargetMode="External" /><Relationship Id="rId49" Type="http://schemas.openxmlformats.org/officeDocument/2006/relationships/hyperlink" Target="http://www.scimagojr.com/journalsearch.php?q=71954&amp;tip=sid&amp;clean=0" TargetMode="External" /><Relationship Id="rId50" Type="http://schemas.openxmlformats.org/officeDocument/2006/relationships/hyperlink" Target="http://www.scimagojr.com/journalsearch.php?q=4000152107&amp;tip=sid&amp;clean=0" TargetMode="External" /><Relationship Id="rId51" Type="http://schemas.openxmlformats.org/officeDocument/2006/relationships/hyperlink" Target="http://www.scimagojr.com/journalsearch.php?q=20904&amp;tip=sid&amp;clean=0" TargetMode="External" /><Relationship Id="rId52" Type="http://schemas.openxmlformats.org/officeDocument/2006/relationships/hyperlink" Target="http://www.scimagojr.com/journalsearch.php?q=7600153107&amp;tip=sid&amp;clean=0" TargetMode="External" /><Relationship Id="rId53" Type="http://schemas.openxmlformats.org/officeDocument/2006/relationships/hyperlink" Target="http://www.scimagojr.com/journalsearch.php?q=19600166323&amp;tip=sid&amp;clean=0" TargetMode="External" /><Relationship Id="rId54" Type="http://schemas.openxmlformats.org/officeDocument/2006/relationships/hyperlink" Target="http://www.scimagojr.com/journalsearch.php?q=17700154923&amp;tip=sid&amp;clean=0" TargetMode="External" /><Relationship Id="rId55" Type="http://schemas.openxmlformats.org/officeDocument/2006/relationships/hyperlink" Target="http://www.scimagojr.com/journalsearch.php?q=58246&amp;tip=sid&amp;clean=0" TargetMode="External" /><Relationship Id="rId56" Type="http://schemas.openxmlformats.org/officeDocument/2006/relationships/hyperlink" Target="http://www.scimagojr.com/journalsearch.php?q=22998&amp;tip=sid&amp;clean=0" TargetMode="External" /><Relationship Id="rId57" Type="http://schemas.openxmlformats.org/officeDocument/2006/relationships/hyperlink" Target="http://www.scimagojr.com/journalsearch.php?q=23044&amp;tip=sid&amp;clean=0" TargetMode="External" /><Relationship Id="rId58" Type="http://schemas.openxmlformats.org/officeDocument/2006/relationships/hyperlink" Target="http://www.scimagojr.com/journalsearch.php?q=19700182618&amp;tip=sid&amp;clean=0" TargetMode="External" /><Relationship Id="rId59" Type="http://schemas.openxmlformats.org/officeDocument/2006/relationships/hyperlink" Target="http://www.scimagojr.com/journalsearch.php?q=19700175151&amp;tip=sid&amp;clean=0" TargetMode="External" /><Relationship Id="rId60" Type="http://schemas.openxmlformats.org/officeDocument/2006/relationships/hyperlink" Target="http://www.scimagojr.com/journalsearch.php?q=22921&amp;tip=sid&amp;clean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36.57421875" style="1" bestFit="1" customWidth="1"/>
    <col min="3" max="3" width="5.00390625" style="1" customWidth="1"/>
    <col min="4" max="4" width="3.421875" style="1" customWidth="1"/>
    <col min="5" max="5" width="6.00390625" style="1" customWidth="1"/>
    <col min="6" max="6" width="7.7109375" style="1" customWidth="1"/>
    <col min="7" max="7" width="16.57421875" style="1" bestFit="1" customWidth="1"/>
    <col min="8" max="8" width="18.421875" style="1" bestFit="1" customWidth="1"/>
    <col min="9" max="9" width="10.28125" style="1" bestFit="1" customWidth="1"/>
    <col min="10" max="10" width="18.140625" style="1" bestFit="1" customWidth="1"/>
    <col min="11" max="11" width="20.28125" style="1" bestFit="1" customWidth="1"/>
    <col min="12" max="12" width="18.8515625" style="1" bestFit="1" customWidth="1"/>
    <col min="13" max="13" width="10.140625" style="1" bestFit="1" customWidth="1"/>
    <col min="14" max="14" width="18.140625" style="1" bestFit="1" customWidth="1"/>
    <col min="15" max="16384" width="9.140625" style="1" customWidth="1"/>
  </cols>
  <sheetData>
    <row r="1" ht="23.25">
      <c r="B1" s="2" t="s">
        <v>35</v>
      </c>
    </row>
    <row r="2" spans="1:14" ht="15" customHeight="1" thickBot="1">
      <c r="A2" s="3"/>
      <c r="B2" s="3" t="s">
        <v>0</v>
      </c>
      <c r="C2" s="3" t="s">
        <v>1</v>
      </c>
      <c r="D2" s="4" t="s">
        <v>2</v>
      </c>
      <c r="E2" s="4"/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</row>
    <row r="3" spans="1:14" ht="15" customHeight="1" thickBot="1">
      <c r="A3" s="5">
        <v>1</v>
      </c>
      <c r="B3" s="6" t="s">
        <v>12</v>
      </c>
      <c r="C3" s="5" t="str">
        <f>"15537374"</f>
        <v>15537374</v>
      </c>
      <c r="D3" s="5" t="s">
        <v>13</v>
      </c>
      <c r="E3" s="5">
        <v>1.269</v>
      </c>
      <c r="F3" s="5">
        <v>59</v>
      </c>
      <c r="G3" s="5">
        <v>262</v>
      </c>
      <c r="H3" s="7">
        <v>1452</v>
      </c>
      <c r="I3" s="7">
        <v>15434</v>
      </c>
      <c r="J3" s="7">
        <v>6592</v>
      </c>
      <c r="K3" s="7">
        <v>1420</v>
      </c>
      <c r="L3" s="5">
        <v>4.35</v>
      </c>
      <c r="M3" s="5">
        <v>58.91</v>
      </c>
      <c r="N3" s="5" t="s">
        <v>14</v>
      </c>
    </row>
    <row r="4" spans="1:14" ht="15" customHeight="1" thickBot="1">
      <c r="A4" s="5">
        <v>2</v>
      </c>
      <c r="B4" s="8" t="s">
        <v>15</v>
      </c>
      <c r="C4" s="5" t="str">
        <f>"14714922"</f>
        <v>14714922</v>
      </c>
      <c r="D4" s="5" t="s">
        <v>13</v>
      </c>
      <c r="E4" s="5">
        <v>0.438</v>
      </c>
      <c r="F4" s="5">
        <v>86</v>
      </c>
      <c r="G4" s="5">
        <v>81</v>
      </c>
      <c r="H4" s="5">
        <v>328</v>
      </c>
      <c r="I4" s="7">
        <v>3090</v>
      </c>
      <c r="J4" s="5">
        <v>839</v>
      </c>
      <c r="K4" s="5">
        <v>222</v>
      </c>
      <c r="L4" s="5">
        <v>3.71</v>
      </c>
      <c r="M4" s="5">
        <v>38.15</v>
      </c>
      <c r="N4" s="5" t="s">
        <v>16</v>
      </c>
    </row>
    <row r="5" spans="1:14" ht="45.75" thickBot="1">
      <c r="A5" s="5">
        <v>3</v>
      </c>
      <c r="B5" s="6" t="s">
        <v>17</v>
      </c>
      <c r="C5" s="5" t="str">
        <f>"01666851"</f>
        <v>01666851</v>
      </c>
      <c r="D5" s="5" t="s">
        <v>13</v>
      </c>
      <c r="E5" s="5">
        <v>0.314</v>
      </c>
      <c r="F5" s="5">
        <v>72</v>
      </c>
      <c r="G5" s="5">
        <v>101</v>
      </c>
      <c r="H5" s="5">
        <v>392</v>
      </c>
      <c r="I5" s="7">
        <v>3246</v>
      </c>
      <c r="J5" s="5">
        <v>585</v>
      </c>
      <c r="K5" s="5">
        <v>383</v>
      </c>
      <c r="L5" s="5">
        <v>1.42</v>
      </c>
      <c r="M5" s="5">
        <v>32.14</v>
      </c>
      <c r="N5" s="5" t="s">
        <v>16</v>
      </c>
    </row>
    <row r="6" spans="1:14" ht="15" customHeight="1" thickBot="1">
      <c r="A6" s="5">
        <v>4</v>
      </c>
      <c r="B6" s="8" t="s">
        <v>18</v>
      </c>
      <c r="C6" s="5" t="str">
        <f>"01634453"</f>
        <v>01634453</v>
      </c>
      <c r="D6" s="5" t="s">
        <v>13</v>
      </c>
      <c r="E6" s="5">
        <v>0.293</v>
      </c>
      <c r="F6" s="5">
        <v>53</v>
      </c>
      <c r="G6" s="5">
        <v>139</v>
      </c>
      <c r="H6" s="5">
        <v>537</v>
      </c>
      <c r="I6" s="7">
        <v>3060</v>
      </c>
      <c r="J6" s="5">
        <v>913</v>
      </c>
      <c r="K6" s="5">
        <v>373</v>
      </c>
      <c r="L6" s="5">
        <v>2.54</v>
      </c>
      <c r="M6" s="5">
        <v>22.01</v>
      </c>
      <c r="N6" s="5" t="s">
        <v>19</v>
      </c>
    </row>
    <row r="7" spans="1:14" ht="15" customHeight="1" thickBot="1">
      <c r="A7" s="5">
        <v>5</v>
      </c>
      <c r="B7" s="6" t="s">
        <v>20</v>
      </c>
      <c r="C7" s="5" t="str">
        <f>"14752875"</f>
        <v>14752875</v>
      </c>
      <c r="D7" s="5" t="s">
        <v>13</v>
      </c>
      <c r="E7" s="5">
        <v>0.276</v>
      </c>
      <c r="F7" s="5">
        <v>35</v>
      </c>
      <c r="G7" s="5">
        <v>240</v>
      </c>
      <c r="H7" s="7">
        <v>1009</v>
      </c>
      <c r="I7" s="7">
        <v>7164</v>
      </c>
      <c r="J7" s="7">
        <v>1784</v>
      </c>
      <c r="K7" s="5">
        <v>940</v>
      </c>
      <c r="L7" s="5">
        <v>1.76</v>
      </c>
      <c r="M7" s="5">
        <v>29.85</v>
      </c>
      <c r="N7" s="5" t="s">
        <v>19</v>
      </c>
    </row>
    <row r="8" spans="1:14" ht="15" customHeight="1" thickBot="1">
      <c r="A8" s="5">
        <v>6</v>
      </c>
      <c r="B8" s="8" t="s">
        <v>21</v>
      </c>
      <c r="C8" s="5" t="str">
        <f>"01956701"</f>
        <v>01956701</v>
      </c>
      <c r="D8" s="5" t="s">
        <v>13</v>
      </c>
      <c r="E8" s="5">
        <v>0.256</v>
      </c>
      <c r="F8" s="5">
        <v>69</v>
      </c>
      <c r="G8" s="5">
        <v>284</v>
      </c>
      <c r="H8" s="5">
        <v>803</v>
      </c>
      <c r="I8" s="7">
        <v>3798</v>
      </c>
      <c r="J8" s="7">
        <v>1035</v>
      </c>
      <c r="K8" s="5">
        <v>459</v>
      </c>
      <c r="L8" s="5">
        <v>2.22</v>
      </c>
      <c r="M8" s="5">
        <v>13.37</v>
      </c>
      <c r="N8" s="5" t="s">
        <v>19</v>
      </c>
    </row>
    <row r="9" spans="1:14" ht="15" customHeight="1" thickBot="1">
      <c r="A9" s="5">
        <v>7</v>
      </c>
      <c r="B9" s="6" t="s">
        <v>22</v>
      </c>
      <c r="C9" s="5" t="str">
        <f>"00207519"</f>
        <v>00207519</v>
      </c>
      <c r="D9" s="5" t="s">
        <v>13</v>
      </c>
      <c r="E9" s="5">
        <v>0.247</v>
      </c>
      <c r="F9" s="5">
        <v>83</v>
      </c>
      <c r="G9" s="5">
        <v>124</v>
      </c>
      <c r="H9" s="5">
        <v>511</v>
      </c>
      <c r="I9" s="7">
        <v>5879</v>
      </c>
      <c r="J9" s="7">
        <v>1082</v>
      </c>
      <c r="K9" s="5">
        <v>501</v>
      </c>
      <c r="L9" s="5">
        <v>1.92</v>
      </c>
      <c r="M9" s="5">
        <v>47.41</v>
      </c>
      <c r="N9" s="5" t="s">
        <v>16</v>
      </c>
    </row>
    <row r="10" spans="1:14" ht="45.75" thickBot="1">
      <c r="A10" s="5">
        <v>8</v>
      </c>
      <c r="B10" s="8" t="s">
        <v>23</v>
      </c>
      <c r="C10" s="5" t="str">
        <f>"13653156"</f>
        <v>13653156</v>
      </c>
      <c r="D10" s="5" t="s">
        <v>13</v>
      </c>
      <c r="E10" s="5">
        <v>0.241</v>
      </c>
      <c r="F10" s="5">
        <v>59</v>
      </c>
      <c r="G10" s="5">
        <v>180</v>
      </c>
      <c r="H10" s="5">
        <v>649</v>
      </c>
      <c r="I10" s="7">
        <v>5517</v>
      </c>
      <c r="J10" s="7">
        <v>1013</v>
      </c>
      <c r="K10" s="5">
        <v>601</v>
      </c>
      <c r="L10" s="5">
        <v>1.56</v>
      </c>
      <c r="M10" s="5">
        <v>30.65</v>
      </c>
      <c r="N10" s="5" t="s">
        <v>19</v>
      </c>
    </row>
    <row r="11" spans="1:14" ht="45.75" thickBot="1">
      <c r="A11" s="5">
        <v>9</v>
      </c>
      <c r="B11" s="6" t="s">
        <v>24</v>
      </c>
      <c r="C11" s="5" t="str">
        <f>"18727913"</f>
        <v>18727913</v>
      </c>
      <c r="D11" s="5" t="s">
        <v>13</v>
      </c>
      <c r="E11" s="5">
        <v>0.232</v>
      </c>
      <c r="F11" s="5">
        <v>60</v>
      </c>
      <c r="G11" s="5">
        <v>216</v>
      </c>
      <c r="H11" s="5">
        <v>982</v>
      </c>
      <c r="I11" s="7">
        <v>4178</v>
      </c>
      <c r="J11" s="7">
        <v>1816</v>
      </c>
      <c r="K11" s="5">
        <v>636</v>
      </c>
      <c r="L11" s="5">
        <v>2.84</v>
      </c>
      <c r="M11" s="5">
        <v>19.34</v>
      </c>
      <c r="N11" s="5" t="s">
        <v>16</v>
      </c>
    </row>
    <row r="12" spans="1:14" ht="45.75" thickBot="1">
      <c r="A12" s="5">
        <v>10</v>
      </c>
      <c r="B12" s="8" t="s">
        <v>25</v>
      </c>
      <c r="C12" s="5" t="str">
        <f>"17448336"</f>
        <v>17448336</v>
      </c>
      <c r="D12" s="5" t="s">
        <v>13</v>
      </c>
      <c r="E12" s="5">
        <v>0.214</v>
      </c>
      <c r="F12" s="5">
        <v>30</v>
      </c>
      <c r="G12" s="5">
        <v>92</v>
      </c>
      <c r="H12" s="5">
        <v>330</v>
      </c>
      <c r="I12" s="7">
        <v>6686</v>
      </c>
      <c r="J12" s="5">
        <v>496</v>
      </c>
      <c r="K12" s="5">
        <v>272</v>
      </c>
      <c r="L12" s="5">
        <v>1.75</v>
      </c>
      <c r="M12" s="5">
        <v>72.67</v>
      </c>
      <c r="N12" s="5" t="s">
        <v>19</v>
      </c>
    </row>
    <row r="13" spans="1:14" ht="45.75" thickBot="1">
      <c r="A13" s="5">
        <v>11</v>
      </c>
      <c r="B13" s="6" t="s">
        <v>26</v>
      </c>
      <c r="C13" s="5" t="str">
        <f>"07328893"</f>
        <v>07328893</v>
      </c>
      <c r="D13" s="5" t="s">
        <v>13</v>
      </c>
      <c r="E13" s="5">
        <v>0.21</v>
      </c>
      <c r="F13" s="5">
        <v>64</v>
      </c>
      <c r="G13" s="5">
        <v>195</v>
      </c>
      <c r="H13" s="5">
        <v>749</v>
      </c>
      <c r="I13" s="7">
        <v>4236</v>
      </c>
      <c r="J13" s="7">
        <v>1141</v>
      </c>
      <c r="K13" s="5">
        <v>713</v>
      </c>
      <c r="L13" s="5">
        <v>1.58</v>
      </c>
      <c r="M13" s="5">
        <v>21.72</v>
      </c>
      <c r="N13" s="5" t="s">
        <v>16</v>
      </c>
    </row>
    <row r="14" spans="1:14" ht="45.75" thickBot="1">
      <c r="A14" s="5">
        <v>12</v>
      </c>
      <c r="B14" s="8" t="s">
        <v>27</v>
      </c>
      <c r="C14" s="5" t="str">
        <f>"00029637"</f>
        <v>00029637</v>
      </c>
      <c r="D14" s="5" t="s">
        <v>13</v>
      </c>
      <c r="E14" s="5">
        <v>0.209</v>
      </c>
      <c r="F14" s="5">
        <v>83</v>
      </c>
      <c r="G14" s="5">
        <v>235</v>
      </c>
      <c r="H14" s="7">
        <v>1267</v>
      </c>
      <c r="I14" s="7">
        <v>6675</v>
      </c>
      <c r="J14" s="7">
        <v>1748</v>
      </c>
      <c r="K14" s="7">
        <v>1204</v>
      </c>
      <c r="L14" s="5">
        <v>1.35</v>
      </c>
      <c r="M14" s="5">
        <v>28.4</v>
      </c>
      <c r="N14" s="5" t="s">
        <v>14</v>
      </c>
    </row>
    <row r="15" spans="1:14" ht="15" customHeight="1" thickBot="1">
      <c r="A15" s="5">
        <v>13</v>
      </c>
      <c r="B15" s="6" t="s">
        <v>28</v>
      </c>
      <c r="C15" s="5" t="str">
        <f>"13653024"</f>
        <v>13653024</v>
      </c>
      <c r="D15" s="5" t="s">
        <v>13</v>
      </c>
      <c r="E15" s="5">
        <v>0.202</v>
      </c>
      <c r="F15" s="5">
        <v>46</v>
      </c>
      <c r="G15" s="5">
        <v>54</v>
      </c>
      <c r="H15" s="5">
        <v>257</v>
      </c>
      <c r="I15" s="7">
        <v>2285</v>
      </c>
      <c r="J15" s="5">
        <v>294</v>
      </c>
      <c r="K15" s="5">
        <v>239</v>
      </c>
      <c r="L15" s="5">
        <v>1.35</v>
      </c>
      <c r="M15" s="5">
        <v>42.31</v>
      </c>
      <c r="N15" s="5" t="s">
        <v>19</v>
      </c>
    </row>
    <row r="16" spans="1:14" ht="45.75" thickBot="1">
      <c r="A16" s="5">
        <v>14</v>
      </c>
      <c r="B16" s="8" t="s">
        <v>29</v>
      </c>
      <c r="C16" s="5" t="str">
        <f>"00359203"</f>
        <v>00359203</v>
      </c>
      <c r="D16" s="5" t="s">
        <v>13</v>
      </c>
      <c r="E16" s="5">
        <v>0.192</v>
      </c>
      <c r="F16" s="5">
        <v>63</v>
      </c>
      <c r="G16" s="5">
        <v>94</v>
      </c>
      <c r="H16" s="5">
        <v>697</v>
      </c>
      <c r="I16" s="7">
        <v>1816</v>
      </c>
      <c r="J16" s="5">
        <v>896</v>
      </c>
      <c r="K16" s="5">
        <v>624</v>
      </c>
      <c r="L16" s="5">
        <v>1.29</v>
      </c>
      <c r="M16" s="5">
        <v>19.32</v>
      </c>
      <c r="N16" s="5" t="s">
        <v>19</v>
      </c>
    </row>
    <row r="17" spans="1:14" ht="15" customHeight="1" thickBot="1">
      <c r="A17" s="5">
        <v>15</v>
      </c>
      <c r="B17" s="6" t="s">
        <v>30</v>
      </c>
      <c r="C17" s="5" t="str">
        <f>"15303667"</f>
        <v>15303667</v>
      </c>
      <c r="D17" s="5" t="s">
        <v>13</v>
      </c>
      <c r="E17" s="5">
        <v>0.177</v>
      </c>
      <c r="F17" s="5">
        <v>30</v>
      </c>
      <c r="G17" s="5">
        <v>146</v>
      </c>
      <c r="H17" s="5">
        <v>355</v>
      </c>
      <c r="I17" s="7">
        <v>4702</v>
      </c>
      <c r="J17" s="5">
        <v>468</v>
      </c>
      <c r="K17" s="5">
        <v>341</v>
      </c>
      <c r="L17" s="5">
        <v>1.22</v>
      </c>
      <c r="M17" s="5">
        <v>32.21</v>
      </c>
      <c r="N17" s="5" t="s">
        <v>14</v>
      </c>
    </row>
    <row r="18" spans="1:14" ht="15" customHeight="1" thickBot="1">
      <c r="A18" s="5">
        <v>16</v>
      </c>
      <c r="B18" s="8" t="s">
        <v>31</v>
      </c>
      <c r="C18" s="5" t="str">
        <f>"21505608"</f>
        <v>21505608</v>
      </c>
      <c r="D18" s="5" t="s">
        <v>32</v>
      </c>
      <c r="E18" s="5">
        <v>0.175</v>
      </c>
      <c r="F18" s="5">
        <v>4</v>
      </c>
      <c r="G18" s="5">
        <v>58</v>
      </c>
      <c r="H18" s="5">
        <v>105</v>
      </c>
      <c r="I18" s="7">
        <v>2425</v>
      </c>
      <c r="J18" s="5">
        <v>63</v>
      </c>
      <c r="K18" s="5">
        <v>94</v>
      </c>
      <c r="L18" s="5">
        <v>0.67</v>
      </c>
      <c r="M18" s="5">
        <v>41.81</v>
      </c>
      <c r="N18" s="5" t="s">
        <v>14</v>
      </c>
    </row>
    <row r="19" spans="1:14" ht="45.75" thickBot="1">
      <c r="A19" s="5">
        <v>17</v>
      </c>
      <c r="B19" s="6" t="s">
        <v>33</v>
      </c>
      <c r="C19" s="5" t="str">
        <f>"16877098"</f>
        <v>16877098</v>
      </c>
      <c r="D19" s="5" t="s">
        <v>32</v>
      </c>
      <c r="E19" s="5">
        <v>0.171</v>
      </c>
      <c r="F19" s="5">
        <v>3</v>
      </c>
      <c r="G19" s="5">
        <v>8</v>
      </c>
      <c r="H19" s="5">
        <v>17</v>
      </c>
      <c r="I19" s="5">
        <v>525</v>
      </c>
      <c r="J19" s="5">
        <v>21</v>
      </c>
      <c r="K19" s="5">
        <v>16</v>
      </c>
      <c r="L19" s="5">
        <v>1.31</v>
      </c>
      <c r="M19" s="5">
        <v>65.63</v>
      </c>
      <c r="N19" s="5" t="s">
        <v>34</v>
      </c>
    </row>
    <row r="20" spans="1:14" ht="15" customHeight="1" thickBot="1">
      <c r="A20" s="5">
        <v>18</v>
      </c>
      <c r="B20" s="8" t="s">
        <v>35</v>
      </c>
      <c r="C20" s="5" t="str">
        <f>"14698161"</f>
        <v>14698161</v>
      </c>
      <c r="D20" s="5" t="s">
        <v>32</v>
      </c>
      <c r="E20" s="5">
        <v>0.17</v>
      </c>
      <c r="F20" s="5">
        <v>65</v>
      </c>
      <c r="G20" s="5">
        <v>107</v>
      </c>
      <c r="H20" s="5">
        <v>534</v>
      </c>
      <c r="I20" s="7">
        <v>3836</v>
      </c>
      <c r="J20" s="5">
        <v>779</v>
      </c>
      <c r="K20" s="5">
        <v>517</v>
      </c>
      <c r="L20" s="5">
        <v>1.57</v>
      </c>
      <c r="M20" s="5">
        <v>35.85</v>
      </c>
      <c r="N20" s="5" t="s">
        <v>19</v>
      </c>
    </row>
    <row r="21" spans="1:14" ht="15" customHeight="1" thickBot="1">
      <c r="A21" s="5">
        <v>19</v>
      </c>
      <c r="B21" s="6" t="s">
        <v>36</v>
      </c>
      <c r="C21" s="5" t="str">
        <f>"0001706X"</f>
        <v>0001706X</v>
      </c>
      <c r="D21" s="5" t="s">
        <v>32</v>
      </c>
      <c r="E21" s="5">
        <v>0.168</v>
      </c>
      <c r="F21" s="5">
        <v>53</v>
      </c>
      <c r="G21" s="5">
        <v>149</v>
      </c>
      <c r="H21" s="5">
        <v>548</v>
      </c>
      <c r="I21" s="7">
        <v>4078</v>
      </c>
      <c r="J21" s="5">
        <v>761</v>
      </c>
      <c r="K21" s="5">
        <v>510</v>
      </c>
      <c r="L21" s="5">
        <v>1.43</v>
      </c>
      <c r="M21" s="5">
        <v>27.37</v>
      </c>
      <c r="N21" s="5" t="s">
        <v>16</v>
      </c>
    </row>
    <row r="22" spans="1:14" ht="15" customHeight="1" thickBot="1">
      <c r="A22" s="5">
        <v>20</v>
      </c>
      <c r="B22" s="8" t="s">
        <v>37</v>
      </c>
      <c r="C22" s="5" t="str">
        <f>"13835769"</f>
        <v>13835769</v>
      </c>
      <c r="D22" s="5" t="s">
        <v>32</v>
      </c>
      <c r="E22" s="5">
        <v>0.151</v>
      </c>
      <c r="F22" s="5">
        <v>28</v>
      </c>
      <c r="G22" s="5">
        <v>106</v>
      </c>
      <c r="H22" s="5">
        <v>278</v>
      </c>
      <c r="I22" s="7">
        <v>1774</v>
      </c>
      <c r="J22" s="5">
        <v>314</v>
      </c>
      <c r="K22" s="5">
        <v>272</v>
      </c>
      <c r="L22" s="5">
        <v>1.18</v>
      </c>
      <c r="M22" s="5">
        <v>16.74</v>
      </c>
      <c r="N22" s="5" t="s">
        <v>16</v>
      </c>
    </row>
    <row r="23" spans="1:14" ht="15" customHeight="1" thickBot="1">
      <c r="A23" s="5">
        <v>21</v>
      </c>
      <c r="B23" s="6" t="s">
        <v>38</v>
      </c>
      <c r="C23" s="5" t="str">
        <f>"17563305"</f>
        <v>17563305</v>
      </c>
      <c r="D23" s="5" t="s">
        <v>32</v>
      </c>
      <c r="E23" s="5">
        <v>0.141</v>
      </c>
      <c r="F23" s="5">
        <v>11</v>
      </c>
      <c r="G23" s="5">
        <v>156</v>
      </c>
      <c r="H23" s="5">
        <v>220</v>
      </c>
      <c r="I23" s="7">
        <v>5128</v>
      </c>
      <c r="J23" s="5">
        <v>324</v>
      </c>
      <c r="K23" s="5">
        <v>213</v>
      </c>
      <c r="L23" s="5">
        <v>1.43</v>
      </c>
      <c r="M23" s="5">
        <v>32.87</v>
      </c>
      <c r="N23" s="5" t="s">
        <v>19</v>
      </c>
    </row>
    <row r="24" spans="1:14" ht="15" customHeight="1" thickBot="1">
      <c r="A24" s="5">
        <v>22</v>
      </c>
      <c r="B24" s="8" t="s">
        <v>39</v>
      </c>
      <c r="C24" s="5" t="str">
        <f>"0065308X"</f>
        <v>0065308X</v>
      </c>
      <c r="D24" s="5" t="s">
        <v>32</v>
      </c>
      <c r="E24" s="5">
        <v>0.138</v>
      </c>
      <c r="F24" s="5">
        <v>52</v>
      </c>
      <c r="G24" s="5">
        <v>23</v>
      </c>
      <c r="H24" s="5">
        <v>106</v>
      </c>
      <c r="I24" s="7">
        <v>2573</v>
      </c>
      <c r="J24" s="5">
        <v>149</v>
      </c>
      <c r="K24" s="5">
        <v>66</v>
      </c>
      <c r="L24" s="5">
        <v>3.56</v>
      </c>
      <c r="M24" s="5">
        <v>111.87</v>
      </c>
      <c r="N24" s="5" t="s">
        <v>14</v>
      </c>
    </row>
    <row r="25" spans="1:14" ht="15" customHeight="1" thickBot="1">
      <c r="A25" s="5">
        <v>23</v>
      </c>
      <c r="B25" s="6" t="s">
        <v>40</v>
      </c>
      <c r="C25" s="5" t="str">
        <f>"10902449"</f>
        <v>10902449</v>
      </c>
      <c r="D25" s="5" t="s">
        <v>32</v>
      </c>
      <c r="E25" s="5">
        <v>0.136</v>
      </c>
      <c r="F25" s="5">
        <v>45</v>
      </c>
      <c r="G25" s="5">
        <v>239</v>
      </c>
      <c r="H25" s="5">
        <v>661</v>
      </c>
      <c r="I25" s="7">
        <v>7460</v>
      </c>
      <c r="J25" s="5">
        <v>798</v>
      </c>
      <c r="K25" s="5">
        <v>643</v>
      </c>
      <c r="L25" s="5">
        <v>1.26</v>
      </c>
      <c r="M25" s="5">
        <v>31.21</v>
      </c>
      <c r="N25" s="5" t="s">
        <v>14</v>
      </c>
    </row>
    <row r="26" spans="1:14" ht="15" customHeight="1" thickBot="1">
      <c r="A26" s="5">
        <v>24</v>
      </c>
      <c r="B26" s="8" t="s">
        <v>41</v>
      </c>
      <c r="C26" s="5" t="str">
        <f>"1252607X"</f>
        <v>1252607X</v>
      </c>
      <c r="D26" s="5" t="s">
        <v>32</v>
      </c>
      <c r="E26" s="5">
        <v>0.133</v>
      </c>
      <c r="F26" s="5">
        <v>23</v>
      </c>
      <c r="G26" s="5">
        <v>13</v>
      </c>
      <c r="H26" s="5">
        <v>192</v>
      </c>
      <c r="I26" s="5">
        <v>384</v>
      </c>
      <c r="J26" s="5">
        <v>135</v>
      </c>
      <c r="K26" s="5">
        <v>180</v>
      </c>
      <c r="L26" s="5">
        <v>0.53</v>
      </c>
      <c r="M26" s="5">
        <v>29.54</v>
      </c>
      <c r="N26" s="5" t="s">
        <v>42</v>
      </c>
    </row>
    <row r="27" spans="1:14" ht="15" customHeight="1" thickBot="1">
      <c r="A27" s="5">
        <v>25</v>
      </c>
      <c r="B27" s="6" t="s">
        <v>43</v>
      </c>
      <c r="C27" s="5" t="str">
        <f>"09729062"</f>
        <v>09729062</v>
      </c>
      <c r="D27" s="5" t="s">
        <v>32</v>
      </c>
      <c r="E27" s="5">
        <v>0.112</v>
      </c>
      <c r="F27" s="5">
        <v>17</v>
      </c>
      <c r="G27" s="5">
        <v>27</v>
      </c>
      <c r="H27" s="5">
        <v>151</v>
      </c>
      <c r="I27" s="5">
        <v>512</v>
      </c>
      <c r="J27" s="5">
        <v>138</v>
      </c>
      <c r="K27" s="5">
        <v>142</v>
      </c>
      <c r="L27" s="5">
        <v>0.73</v>
      </c>
      <c r="M27" s="5">
        <v>18.96</v>
      </c>
      <c r="N27" s="5" t="s">
        <v>44</v>
      </c>
    </row>
    <row r="28" spans="1:14" ht="45.75" thickBot="1">
      <c r="A28" s="5">
        <v>26</v>
      </c>
      <c r="B28" s="8" t="s">
        <v>45</v>
      </c>
      <c r="C28" s="5" t="str">
        <f>"13648594"</f>
        <v>13648594</v>
      </c>
      <c r="D28" s="5" t="s">
        <v>32</v>
      </c>
      <c r="E28" s="5">
        <v>0.111</v>
      </c>
      <c r="F28" s="5">
        <v>43</v>
      </c>
      <c r="G28" s="5">
        <v>37</v>
      </c>
      <c r="H28" s="5">
        <v>262</v>
      </c>
      <c r="I28" s="7">
        <v>1149</v>
      </c>
      <c r="J28" s="5">
        <v>242</v>
      </c>
      <c r="K28" s="5">
        <v>258</v>
      </c>
      <c r="L28" s="5">
        <v>0.86</v>
      </c>
      <c r="M28" s="5">
        <v>31.05</v>
      </c>
      <c r="N28" s="5" t="s">
        <v>19</v>
      </c>
    </row>
    <row r="29" spans="1:14" ht="15" customHeight="1" thickBot="1">
      <c r="A29" s="5">
        <v>27</v>
      </c>
      <c r="B29" s="6" t="s">
        <v>46</v>
      </c>
      <c r="C29" s="5" t="str">
        <f>"03044017"</f>
        <v>03044017</v>
      </c>
      <c r="D29" s="5" t="s">
        <v>32</v>
      </c>
      <c r="E29" s="5">
        <v>0.111</v>
      </c>
      <c r="F29" s="5">
        <v>64</v>
      </c>
      <c r="G29" s="5">
        <v>494</v>
      </c>
      <c r="H29" s="7">
        <v>1311</v>
      </c>
      <c r="I29" s="7">
        <v>12664</v>
      </c>
      <c r="J29" s="7">
        <v>1954</v>
      </c>
      <c r="K29" s="7">
        <v>1274</v>
      </c>
      <c r="L29" s="5">
        <v>1.51</v>
      </c>
      <c r="M29" s="5">
        <v>25.64</v>
      </c>
      <c r="N29" s="5" t="s">
        <v>16</v>
      </c>
    </row>
    <row r="30" spans="1:14" ht="15" customHeight="1" thickBot="1">
      <c r="A30" s="5">
        <v>28</v>
      </c>
      <c r="B30" s="8" t="s">
        <v>47</v>
      </c>
      <c r="C30" s="5" t="str">
        <f>"13652915"</f>
        <v>13652915</v>
      </c>
      <c r="D30" s="5" t="s">
        <v>32</v>
      </c>
      <c r="E30" s="5">
        <v>0.109</v>
      </c>
      <c r="F30" s="5">
        <v>45</v>
      </c>
      <c r="G30" s="5">
        <v>69</v>
      </c>
      <c r="H30" s="5">
        <v>189</v>
      </c>
      <c r="I30" s="7">
        <v>2413</v>
      </c>
      <c r="J30" s="5">
        <v>241</v>
      </c>
      <c r="K30" s="5">
        <v>183</v>
      </c>
      <c r="L30" s="5">
        <v>1.14</v>
      </c>
      <c r="M30" s="5">
        <v>34.97</v>
      </c>
      <c r="N30" s="5" t="s">
        <v>19</v>
      </c>
    </row>
    <row r="31" spans="1:14" ht="15" customHeight="1" thickBot="1">
      <c r="A31" s="5">
        <v>29</v>
      </c>
      <c r="B31" s="6" t="s">
        <v>48</v>
      </c>
      <c r="C31" s="5" t="str">
        <f>"14321955"</f>
        <v>14321955</v>
      </c>
      <c r="D31" s="5" t="s">
        <v>32</v>
      </c>
      <c r="E31" s="5">
        <v>0.107</v>
      </c>
      <c r="F31" s="5">
        <v>46</v>
      </c>
      <c r="G31" s="5">
        <v>512</v>
      </c>
      <c r="H31" s="7">
        <v>1301</v>
      </c>
      <c r="I31" s="7">
        <v>18796</v>
      </c>
      <c r="J31" s="7">
        <v>1600</v>
      </c>
      <c r="K31" s="7">
        <v>1253</v>
      </c>
      <c r="L31" s="5">
        <v>1.19</v>
      </c>
      <c r="M31" s="5">
        <v>36.71</v>
      </c>
      <c r="N31" s="5" t="s">
        <v>49</v>
      </c>
    </row>
    <row r="32" spans="1:14" ht="15" customHeight="1" thickBot="1">
      <c r="A32" s="5">
        <v>30</v>
      </c>
      <c r="B32" s="8" t="s">
        <v>50</v>
      </c>
      <c r="C32" s="5" t="str">
        <f>"18779603"</f>
        <v>18779603</v>
      </c>
      <c r="D32" s="5" t="s">
        <v>32</v>
      </c>
      <c r="E32" s="5">
        <v>0.095</v>
      </c>
      <c r="F32" s="5">
        <v>4</v>
      </c>
      <c r="G32" s="5">
        <v>26</v>
      </c>
      <c r="H32" s="5">
        <v>29</v>
      </c>
      <c r="I32" s="5">
        <v>823</v>
      </c>
      <c r="J32" s="5">
        <v>31</v>
      </c>
      <c r="K32" s="5">
        <v>25</v>
      </c>
      <c r="L32" s="5">
        <v>1.24</v>
      </c>
      <c r="M32" s="5">
        <v>31.65</v>
      </c>
      <c r="N32" s="5" t="s">
        <v>16</v>
      </c>
    </row>
    <row r="33" spans="1:14" ht="15" customHeight="1" thickBot="1">
      <c r="A33" s="5">
        <v>31</v>
      </c>
      <c r="B33" s="6" t="s">
        <v>51</v>
      </c>
      <c r="C33" s="5" t="str">
        <f>"00223395"</f>
        <v>00223395</v>
      </c>
      <c r="D33" s="5" t="s">
        <v>52</v>
      </c>
      <c r="E33" s="5">
        <v>0.073</v>
      </c>
      <c r="F33" s="5">
        <v>57</v>
      </c>
      <c r="G33" s="5">
        <v>97</v>
      </c>
      <c r="H33" s="5">
        <v>718</v>
      </c>
      <c r="I33" s="7">
        <v>2762</v>
      </c>
      <c r="J33" s="5">
        <v>552</v>
      </c>
      <c r="K33" s="5">
        <v>709</v>
      </c>
      <c r="L33" s="5">
        <v>0.74</v>
      </c>
      <c r="M33" s="5">
        <v>28.47</v>
      </c>
      <c r="N33" s="5" t="s">
        <v>14</v>
      </c>
    </row>
    <row r="34" spans="1:14" ht="15" customHeight="1" thickBot="1">
      <c r="A34" s="5">
        <v>32</v>
      </c>
      <c r="B34" s="8" t="s">
        <v>53</v>
      </c>
      <c r="C34" s="5" t="str">
        <f>"19348533"</f>
        <v>19348533</v>
      </c>
      <c r="D34" s="5" t="s">
        <v>52</v>
      </c>
      <c r="E34" s="5">
        <v>0.072</v>
      </c>
      <c r="F34" s="5">
        <v>6</v>
      </c>
      <c r="G34" s="5">
        <v>9</v>
      </c>
      <c r="H34" s="5">
        <v>107</v>
      </c>
      <c r="I34" s="5">
        <v>139</v>
      </c>
      <c r="J34" s="5">
        <v>29</v>
      </c>
      <c r="K34" s="5">
        <v>82</v>
      </c>
      <c r="L34" s="5">
        <v>0.35</v>
      </c>
      <c r="M34" s="5">
        <v>15.44</v>
      </c>
      <c r="N34" s="5" t="s">
        <v>14</v>
      </c>
    </row>
    <row r="35" spans="1:14" ht="15" customHeight="1" thickBot="1">
      <c r="A35" s="5">
        <v>33</v>
      </c>
      <c r="B35" s="6" t="s">
        <v>54</v>
      </c>
      <c r="C35" s="5" t="str">
        <f>"18743153"</f>
        <v>18743153</v>
      </c>
      <c r="D35" s="5" t="s">
        <v>52</v>
      </c>
      <c r="E35" s="5">
        <v>0.068</v>
      </c>
      <c r="F35" s="5">
        <v>1</v>
      </c>
      <c r="G35" s="5">
        <v>0</v>
      </c>
      <c r="H35" s="5">
        <v>1</v>
      </c>
      <c r="I35" s="5">
        <v>0</v>
      </c>
      <c r="J35" s="5">
        <v>1</v>
      </c>
      <c r="K35" s="5">
        <v>1</v>
      </c>
      <c r="L35" s="5">
        <v>1</v>
      </c>
      <c r="M35" s="5">
        <v>0</v>
      </c>
      <c r="N35" s="5" t="s">
        <v>16</v>
      </c>
    </row>
    <row r="36" spans="1:14" ht="15" customHeight="1" thickBot="1">
      <c r="A36" s="5">
        <v>34</v>
      </c>
      <c r="B36" s="8" t="s">
        <v>55</v>
      </c>
      <c r="C36" s="5" t="str">
        <f>"14752697"</f>
        <v>14752697</v>
      </c>
      <c r="D36" s="5" t="s">
        <v>52</v>
      </c>
      <c r="E36" s="5">
        <v>0.065</v>
      </c>
      <c r="F36" s="5">
        <v>28</v>
      </c>
      <c r="G36" s="5">
        <v>57</v>
      </c>
      <c r="H36" s="5">
        <v>222</v>
      </c>
      <c r="I36" s="5">
        <v>548</v>
      </c>
      <c r="J36" s="5">
        <v>134</v>
      </c>
      <c r="K36" s="5">
        <v>179</v>
      </c>
      <c r="L36" s="5">
        <v>0.88</v>
      </c>
      <c r="M36" s="5">
        <v>9.61</v>
      </c>
      <c r="N36" s="5" t="s">
        <v>19</v>
      </c>
    </row>
    <row r="37" spans="1:14" ht="15" customHeight="1" thickBot="1">
      <c r="A37" s="5">
        <v>35</v>
      </c>
      <c r="B37" s="6" t="s">
        <v>56</v>
      </c>
      <c r="C37" s="5" t="str">
        <f>"00155683"</f>
        <v>00155683</v>
      </c>
      <c r="D37" s="5" t="s">
        <v>52</v>
      </c>
      <c r="E37" s="5">
        <v>0.064</v>
      </c>
      <c r="F37" s="5">
        <v>25</v>
      </c>
      <c r="G37" s="5">
        <v>16</v>
      </c>
      <c r="H37" s="5">
        <v>110</v>
      </c>
      <c r="I37" s="5">
        <v>641</v>
      </c>
      <c r="J37" s="5">
        <v>98</v>
      </c>
      <c r="K37" s="5">
        <v>110</v>
      </c>
      <c r="L37" s="5">
        <v>0.91</v>
      </c>
      <c r="M37" s="5">
        <v>40.06</v>
      </c>
      <c r="N37" s="5" t="s">
        <v>57</v>
      </c>
    </row>
    <row r="38" spans="1:14" ht="45.75" thickBot="1">
      <c r="A38" s="5">
        <v>36</v>
      </c>
      <c r="B38" s="8" t="s">
        <v>58</v>
      </c>
      <c r="C38" s="5" t="str">
        <f>"00378682"</f>
        <v>00378682</v>
      </c>
      <c r="D38" s="5" t="s">
        <v>52</v>
      </c>
      <c r="E38" s="5">
        <v>0.064</v>
      </c>
      <c r="F38" s="5">
        <v>28</v>
      </c>
      <c r="G38" s="5">
        <v>107</v>
      </c>
      <c r="H38" s="5">
        <v>501</v>
      </c>
      <c r="I38" s="7">
        <v>2512</v>
      </c>
      <c r="J38" s="5">
        <v>191</v>
      </c>
      <c r="K38" s="5">
        <v>475</v>
      </c>
      <c r="L38" s="5">
        <v>0.34</v>
      </c>
      <c r="M38" s="5">
        <v>23.48</v>
      </c>
      <c r="N38" s="5" t="s">
        <v>59</v>
      </c>
    </row>
    <row r="39" spans="1:14" ht="15" customHeight="1" thickBot="1">
      <c r="A39" s="5">
        <v>37</v>
      </c>
      <c r="B39" s="6" t="s">
        <v>60</v>
      </c>
      <c r="C39" s="5" t="str">
        <f>"15735192"</f>
        <v>15735192</v>
      </c>
      <c r="D39" s="5" t="s">
        <v>52</v>
      </c>
      <c r="E39" s="5">
        <v>0.063</v>
      </c>
      <c r="F39" s="5">
        <v>29</v>
      </c>
      <c r="G39" s="5">
        <v>41</v>
      </c>
      <c r="H39" s="5">
        <v>165</v>
      </c>
      <c r="I39" s="7">
        <v>1523</v>
      </c>
      <c r="J39" s="5">
        <v>120</v>
      </c>
      <c r="K39" s="5">
        <v>164</v>
      </c>
      <c r="L39" s="5">
        <v>0.77</v>
      </c>
      <c r="M39" s="5">
        <v>37.15</v>
      </c>
      <c r="N39" s="5" t="s">
        <v>16</v>
      </c>
    </row>
    <row r="40" spans="1:14" ht="15" customHeight="1" thickBot="1">
      <c r="A40" s="5">
        <v>38</v>
      </c>
      <c r="B40" s="8" t="s">
        <v>61</v>
      </c>
      <c r="C40" s="5" t="str">
        <f>"16879694"</f>
        <v>16879694</v>
      </c>
      <c r="D40" s="5" t="s">
        <v>52</v>
      </c>
      <c r="E40" s="5">
        <v>0.062</v>
      </c>
      <c r="F40" s="5">
        <v>1</v>
      </c>
      <c r="G40" s="5">
        <v>9</v>
      </c>
      <c r="H40" s="5">
        <v>9</v>
      </c>
      <c r="I40" s="5">
        <v>355</v>
      </c>
      <c r="J40" s="5">
        <v>4</v>
      </c>
      <c r="K40" s="5">
        <v>9</v>
      </c>
      <c r="L40" s="5">
        <v>0.44</v>
      </c>
      <c r="M40" s="5">
        <v>39.44</v>
      </c>
      <c r="N40" s="5" t="s">
        <v>34</v>
      </c>
    </row>
    <row r="41" spans="1:14" ht="15" customHeight="1" thickBot="1">
      <c r="A41" s="5">
        <v>39</v>
      </c>
      <c r="B41" s="6" t="s">
        <v>62</v>
      </c>
      <c r="C41" s="5" t="str">
        <f>"00494755"</f>
        <v>00494755</v>
      </c>
      <c r="D41" s="5" t="s">
        <v>52</v>
      </c>
      <c r="E41" s="5">
        <v>0.061</v>
      </c>
      <c r="F41" s="5">
        <v>19</v>
      </c>
      <c r="G41" s="5">
        <v>69</v>
      </c>
      <c r="H41" s="5">
        <v>338</v>
      </c>
      <c r="I41" s="5">
        <v>722</v>
      </c>
      <c r="J41" s="5">
        <v>137</v>
      </c>
      <c r="K41" s="5">
        <v>332</v>
      </c>
      <c r="L41" s="5">
        <v>0.42</v>
      </c>
      <c r="M41" s="5">
        <v>10.46</v>
      </c>
      <c r="N41" s="5" t="s">
        <v>19</v>
      </c>
    </row>
    <row r="42" spans="1:14" ht="15" customHeight="1" thickBot="1">
      <c r="A42" s="5">
        <v>40</v>
      </c>
      <c r="B42" s="8" t="s">
        <v>63</v>
      </c>
      <c r="C42" s="5" t="str">
        <f>"17380006"</f>
        <v>17380006</v>
      </c>
      <c r="D42" s="5" t="s">
        <v>52</v>
      </c>
      <c r="E42" s="5">
        <v>0.06</v>
      </c>
      <c r="F42" s="5">
        <v>18</v>
      </c>
      <c r="G42" s="5">
        <v>33</v>
      </c>
      <c r="H42" s="5">
        <v>185</v>
      </c>
      <c r="I42" s="5">
        <v>668</v>
      </c>
      <c r="J42" s="5">
        <v>122</v>
      </c>
      <c r="K42" s="5">
        <v>163</v>
      </c>
      <c r="L42" s="5">
        <v>0.68</v>
      </c>
      <c r="M42" s="5">
        <v>20.24</v>
      </c>
      <c r="N42" s="5" t="s">
        <v>64</v>
      </c>
    </row>
    <row r="43" spans="1:14" ht="15" customHeight="1" thickBot="1">
      <c r="A43" s="5">
        <v>41</v>
      </c>
      <c r="B43" s="6" t="s">
        <v>65</v>
      </c>
      <c r="C43" s="5" t="str">
        <f>"01275720"</f>
        <v>01275720</v>
      </c>
      <c r="D43" s="5" t="s">
        <v>52</v>
      </c>
      <c r="E43" s="5">
        <v>0.053</v>
      </c>
      <c r="F43" s="5">
        <v>10</v>
      </c>
      <c r="G43" s="5">
        <v>25</v>
      </c>
      <c r="H43" s="5">
        <v>176</v>
      </c>
      <c r="I43" s="5">
        <v>667</v>
      </c>
      <c r="J43" s="5">
        <v>76</v>
      </c>
      <c r="K43" s="5">
        <v>173</v>
      </c>
      <c r="L43" s="5">
        <v>0.36</v>
      </c>
      <c r="M43" s="5">
        <v>26.68</v>
      </c>
      <c r="N43" s="5" t="s">
        <v>66</v>
      </c>
    </row>
    <row r="44" spans="1:14" ht="15" customHeight="1" thickBot="1">
      <c r="A44" s="5">
        <v>42</v>
      </c>
      <c r="B44" s="8" t="s">
        <v>67</v>
      </c>
      <c r="C44" s="5" t="str">
        <f>"12302821"</f>
        <v>12302821</v>
      </c>
      <c r="D44" s="5" t="s">
        <v>52</v>
      </c>
      <c r="E44" s="5">
        <v>0.048</v>
      </c>
      <c r="F44" s="5">
        <v>19</v>
      </c>
      <c r="G44" s="5">
        <v>45</v>
      </c>
      <c r="H44" s="5">
        <v>166</v>
      </c>
      <c r="I44" s="7">
        <v>1156</v>
      </c>
      <c r="J44" s="5">
        <v>85</v>
      </c>
      <c r="K44" s="5">
        <v>165</v>
      </c>
      <c r="L44" s="5">
        <v>0.45</v>
      </c>
      <c r="M44" s="5">
        <v>25.69</v>
      </c>
      <c r="N44" s="5" t="s">
        <v>68</v>
      </c>
    </row>
    <row r="45" spans="1:14" ht="15" customHeight="1" thickBot="1">
      <c r="A45" s="5">
        <v>43</v>
      </c>
      <c r="B45" s="6" t="s">
        <v>69</v>
      </c>
      <c r="C45" s="5" t="str">
        <f>"15252647"</f>
        <v>15252647</v>
      </c>
      <c r="D45" s="5" t="s">
        <v>52</v>
      </c>
      <c r="E45" s="5">
        <v>0.045</v>
      </c>
      <c r="F45" s="5">
        <v>20</v>
      </c>
      <c r="G45" s="5">
        <v>53</v>
      </c>
      <c r="H45" s="5">
        <v>123</v>
      </c>
      <c r="I45" s="7">
        <v>1815</v>
      </c>
      <c r="J45" s="5">
        <v>70</v>
      </c>
      <c r="K45" s="5">
        <v>120</v>
      </c>
      <c r="L45" s="5">
        <v>0.55</v>
      </c>
      <c r="M45" s="5">
        <v>34.25</v>
      </c>
      <c r="N45" s="5" t="s">
        <v>14</v>
      </c>
    </row>
    <row r="46" spans="1:14" ht="15" customHeight="1" thickBot="1">
      <c r="A46" s="5">
        <v>44</v>
      </c>
      <c r="B46" s="8" t="s">
        <v>70</v>
      </c>
      <c r="C46" s="5" t="str">
        <f>"04406605"</f>
        <v>04406605</v>
      </c>
      <c r="D46" s="5" t="s">
        <v>52</v>
      </c>
      <c r="E46" s="5">
        <v>0.044</v>
      </c>
      <c r="F46" s="5">
        <v>15</v>
      </c>
      <c r="G46" s="5">
        <v>20</v>
      </c>
      <c r="H46" s="5">
        <v>128</v>
      </c>
      <c r="I46" s="5">
        <v>755</v>
      </c>
      <c r="J46" s="5">
        <v>55</v>
      </c>
      <c r="K46" s="5">
        <v>128</v>
      </c>
      <c r="L46" s="5">
        <v>0.42</v>
      </c>
      <c r="M46" s="5">
        <v>37.75</v>
      </c>
      <c r="N46" s="5" t="s">
        <v>71</v>
      </c>
    </row>
    <row r="47" spans="1:14" ht="15" customHeight="1" thickBot="1">
      <c r="A47" s="5">
        <v>45</v>
      </c>
      <c r="B47" s="6" t="s">
        <v>72</v>
      </c>
      <c r="C47" s="5" t="str">
        <f>"01964399"</f>
        <v>01964399</v>
      </c>
      <c r="D47" s="5" t="s">
        <v>52</v>
      </c>
      <c r="E47" s="5">
        <v>0.043</v>
      </c>
      <c r="F47" s="5">
        <v>11</v>
      </c>
      <c r="G47" s="5">
        <v>24</v>
      </c>
      <c r="H47" s="5">
        <v>110</v>
      </c>
      <c r="I47" s="5">
        <v>625</v>
      </c>
      <c r="J47" s="5">
        <v>24</v>
      </c>
      <c r="K47" s="5">
        <v>107</v>
      </c>
      <c r="L47" s="5">
        <v>0.19</v>
      </c>
      <c r="M47" s="5">
        <v>26.04</v>
      </c>
      <c r="N47" s="5" t="s">
        <v>16</v>
      </c>
    </row>
    <row r="48" spans="1:14" ht="15" customHeight="1" thickBot="1">
      <c r="A48" s="5">
        <v>46</v>
      </c>
      <c r="B48" s="8" t="s">
        <v>73</v>
      </c>
      <c r="C48" s="5" t="str">
        <f>"0025682X"</f>
        <v>0025682X</v>
      </c>
      <c r="D48" s="5" t="s">
        <v>74</v>
      </c>
      <c r="E48" s="5">
        <v>0.041</v>
      </c>
      <c r="F48" s="5">
        <v>20</v>
      </c>
      <c r="G48" s="5">
        <v>63</v>
      </c>
      <c r="H48" s="5">
        <v>386</v>
      </c>
      <c r="I48" s="5">
        <v>0</v>
      </c>
      <c r="J48" s="5">
        <v>60</v>
      </c>
      <c r="K48" s="5">
        <v>300</v>
      </c>
      <c r="L48" s="5">
        <v>0.18</v>
      </c>
      <c r="M48" s="5">
        <v>0</v>
      </c>
      <c r="N48" s="5" t="s">
        <v>75</v>
      </c>
    </row>
    <row r="49" spans="1:14" ht="30" customHeight="1" thickBot="1">
      <c r="A49" s="5">
        <v>47</v>
      </c>
      <c r="B49" s="6" t="s">
        <v>76</v>
      </c>
      <c r="C49" s="5" t="str">
        <f>"0103846X"</f>
        <v>0103846X</v>
      </c>
      <c r="D49" s="5" t="s">
        <v>74</v>
      </c>
      <c r="E49" s="5">
        <v>0.04</v>
      </c>
      <c r="F49" s="5">
        <v>7</v>
      </c>
      <c r="G49" s="5">
        <v>35</v>
      </c>
      <c r="H49" s="5">
        <v>222</v>
      </c>
      <c r="I49" s="5">
        <v>945</v>
      </c>
      <c r="J49" s="5">
        <v>71</v>
      </c>
      <c r="K49" s="5">
        <v>222</v>
      </c>
      <c r="L49" s="5">
        <v>0.32</v>
      </c>
      <c r="M49" s="5">
        <v>27</v>
      </c>
      <c r="N49" s="5" t="s">
        <v>59</v>
      </c>
    </row>
    <row r="50" spans="1:14" ht="15" customHeight="1" thickBot="1">
      <c r="A50" s="5">
        <v>48</v>
      </c>
      <c r="B50" s="8" t="s">
        <v>77</v>
      </c>
      <c r="C50" s="5" t="str">
        <f>"17357020"</f>
        <v>17357020</v>
      </c>
      <c r="D50" s="5" t="s">
        <v>74</v>
      </c>
      <c r="E50" s="5">
        <v>0.036</v>
      </c>
      <c r="F50" s="5">
        <v>3</v>
      </c>
      <c r="G50" s="5">
        <v>25</v>
      </c>
      <c r="H50" s="5">
        <v>97</v>
      </c>
      <c r="I50" s="5">
        <v>549</v>
      </c>
      <c r="J50" s="5">
        <v>24</v>
      </c>
      <c r="K50" s="5">
        <v>96</v>
      </c>
      <c r="L50" s="5">
        <v>0.25</v>
      </c>
      <c r="M50" s="5">
        <v>21.96</v>
      </c>
      <c r="N50" s="5" t="s">
        <v>78</v>
      </c>
    </row>
    <row r="51" spans="1:14" ht="45.75" thickBot="1">
      <c r="A51" s="5">
        <v>49</v>
      </c>
      <c r="B51" s="6" t="s">
        <v>79</v>
      </c>
      <c r="C51" s="5" t="str">
        <f>"02535890"</f>
        <v>02535890</v>
      </c>
      <c r="D51" s="5" t="s">
        <v>74</v>
      </c>
      <c r="E51" s="5">
        <v>0.035</v>
      </c>
      <c r="F51" s="5">
        <v>15</v>
      </c>
      <c r="G51" s="5">
        <v>22</v>
      </c>
      <c r="H51" s="5">
        <v>248</v>
      </c>
      <c r="I51" s="5">
        <v>0</v>
      </c>
      <c r="J51" s="5">
        <v>41</v>
      </c>
      <c r="K51" s="5">
        <v>245</v>
      </c>
      <c r="L51" s="5">
        <v>0.14</v>
      </c>
      <c r="M51" s="5">
        <v>0</v>
      </c>
      <c r="N51" s="5" t="s">
        <v>34</v>
      </c>
    </row>
    <row r="52" spans="1:14" ht="45.75" thickBot="1">
      <c r="A52" s="5">
        <v>50</v>
      </c>
      <c r="B52" s="8" t="s">
        <v>80</v>
      </c>
      <c r="C52" s="5" t="str">
        <f>"16789199"</f>
        <v>16789199</v>
      </c>
      <c r="D52" s="5" t="s">
        <v>74</v>
      </c>
      <c r="E52" s="5">
        <v>0.035</v>
      </c>
      <c r="F52" s="5">
        <v>7</v>
      </c>
      <c r="G52" s="5">
        <v>32</v>
      </c>
      <c r="H52" s="5">
        <v>204</v>
      </c>
      <c r="I52" s="5">
        <v>968</v>
      </c>
      <c r="J52" s="5">
        <v>48</v>
      </c>
      <c r="K52" s="5">
        <v>181</v>
      </c>
      <c r="L52" s="5">
        <v>0.29</v>
      </c>
      <c r="M52" s="5">
        <v>30.25</v>
      </c>
      <c r="N52" s="5" t="s">
        <v>59</v>
      </c>
    </row>
    <row r="53" spans="1:14" ht="60.75" thickBot="1">
      <c r="A53" s="5">
        <v>51</v>
      </c>
      <c r="B53" s="9" t="s">
        <v>81</v>
      </c>
      <c r="C53" s="5" t="str">
        <f>"10007423"</f>
        <v>10007423</v>
      </c>
      <c r="D53" s="5" t="s">
        <v>74</v>
      </c>
      <c r="E53" s="5">
        <v>0.034</v>
      </c>
      <c r="F53" s="5">
        <v>9</v>
      </c>
      <c r="G53" s="5">
        <v>0</v>
      </c>
      <c r="H53" s="5">
        <v>300</v>
      </c>
      <c r="I53" s="5">
        <v>0</v>
      </c>
      <c r="J53" s="5">
        <v>40</v>
      </c>
      <c r="K53" s="5">
        <v>298</v>
      </c>
      <c r="L53" s="5">
        <v>0.12</v>
      </c>
      <c r="M53" s="5">
        <v>0</v>
      </c>
      <c r="N53" s="5" t="s">
        <v>82</v>
      </c>
    </row>
    <row r="54" spans="1:14" ht="60.75" thickBot="1">
      <c r="A54" s="5">
        <v>52</v>
      </c>
      <c r="B54" s="10" t="s">
        <v>96</v>
      </c>
      <c r="C54" s="5" t="str">
        <f>"13006320"</f>
        <v>13006320</v>
      </c>
      <c r="D54" s="5" t="s">
        <v>74</v>
      </c>
      <c r="E54" s="5">
        <v>0.033</v>
      </c>
      <c r="F54" s="5">
        <v>7</v>
      </c>
      <c r="G54" s="5">
        <v>0</v>
      </c>
      <c r="H54" s="5">
        <v>182</v>
      </c>
      <c r="I54" s="5">
        <v>0</v>
      </c>
      <c r="J54" s="5">
        <v>40</v>
      </c>
      <c r="K54" s="5">
        <v>180</v>
      </c>
      <c r="L54" s="5">
        <v>0.23</v>
      </c>
      <c r="M54" s="5">
        <v>0</v>
      </c>
      <c r="N54" s="5" t="s">
        <v>83</v>
      </c>
    </row>
    <row r="55" spans="1:14" ht="45.75" thickBot="1">
      <c r="A55" s="5">
        <v>53</v>
      </c>
      <c r="B55" s="9" t="s">
        <v>84</v>
      </c>
      <c r="C55" s="5" t="str">
        <f>"09717196"</f>
        <v>09717196</v>
      </c>
      <c r="D55" s="5" t="s">
        <v>74</v>
      </c>
      <c r="E55" s="5">
        <v>0.03</v>
      </c>
      <c r="F55" s="5">
        <v>1</v>
      </c>
      <c r="G55" s="5">
        <v>35</v>
      </c>
      <c r="H55" s="5">
        <v>35</v>
      </c>
      <c r="I55" s="7">
        <v>1000</v>
      </c>
      <c r="J55" s="5">
        <v>5</v>
      </c>
      <c r="K55" s="5">
        <v>20</v>
      </c>
      <c r="L55" s="5">
        <v>0.25</v>
      </c>
      <c r="M55" s="5">
        <v>28.57</v>
      </c>
      <c r="N55" s="5" t="s">
        <v>44</v>
      </c>
    </row>
    <row r="56" spans="1:14" ht="45.75" thickBot="1">
      <c r="A56" s="5">
        <v>54</v>
      </c>
      <c r="B56" s="10" t="s">
        <v>85</v>
      </c>
      <c r="C56" s="5" t="str">
        <f>"18164943"</f>
        <v>18164943</v>
      </c>
      <c r="D56" s="5" t="s">
        <v>74</v>
      </c>
      <c r="E56" s="5">
        <v>0.03</v>
      </c>
      <c r="F56" s="5">
        <v>1</v>
      </c>
      <c r="G56" s="5">
        <v>5</v>
      </c>
      <c r="H56" s="5">
        <v>20</v>
      </c>
      <c r="I56" s="5">
        <v>247</v>
      </c>
      <c r="J56" s="5">
        <v>3</v>
      </c>
      <c r="K56" s="5">
        <v>20</v>
      </c>
      <c r="L56" s="5">
        <v>0.15</v>
      </c>
      <c r="M56" s="5">
        <v>49.4</v>
      </c>
      <c r="N56" s="5" t="s">
        <v>86</v>
      </c>
    </row>
    <row r="57" spans="1:14" ht="45.75" thickBot="1">
      <c r="A57" s="5">
        <v>55</v>
      </c>
      <c r="B57" s="9" t="s">
        <v>87</v>
      </c>
      <c r="C57" s="5" t="str">
        <f>"17431026"</f>
        <v>17431026</v>
      </c>
      <c r="D57" s="5" t="s">
        <v>74</v>
      </c>
      <c r="E57" s="5">
        <v>0.029</v>
      </c>
      <c r="F57" s="5">
        <v>17</v>
      </c>
      <c r="G57" s="5">
        <v>24</v>
      </c>
      <c r="H57" s="5">
        <v>154</v>
      </c>
      <c r="I57" s="5">
        <v>172</v>
      </c>
      <c r="J57" s="5">
        <v>18</v>
      </c>
      <c r="K57" s="5">
        <v>99</v>
      </c>
      <c r="L57" s="5">
        <v>0.12</v>
      </c>
      <c r="M57" s="5">
        <v>7.17</v>
      </c>
      <c r="N57" s="5" t="s">
        <v>19</v>
      </c>
    </row>
    <row r="58" spans="1:14" ht="45.75" thickBot="1">
      <c r="A58" s="5">
        <v>56</v>
      </c>
      <c r="B58" s="10" t="s">
        <v>88</v>
      </c>
      <c r="C58" s="5" t="str">
        <f>"00311847"</f>
        <v>00311847</v>
      </c>
      <c r="D58" s="5" t="s">
        <v>74</v>
      </c>
      <c r="E58" s="5">
        <v>0.027</v>
      </c>
      <c r="F58" s="5">
        <v>7</v>
      </c>
      <c r="G58" s="5">
        <v>9</v>
      </c>
      <c r="H58" s="5">
        <v>146</v>
      </c>
      <c r="I58" s="5">
        <v>52</v>
      </c>
      <c r="J58" s="5">
        <v>8</v>
      </c>
      <c r="K58" s="5">
        <v>146</v>
      </c>
      <c r="L58" s="5">
        <v>0.07</v>
      </c>
      <c r="M58" s="5">
        <v>5.78</v>
      </c>
      <c r="N58" s="5" t="s">
        <v>89</v>
      </c>
    </row>
    <row r="59" spans="1:14" ht="45.75" thickBot="1">
      <c r="A59" s="5">
        <v>57</v>
      </c>
      <c r="B59" s="9" t="s">
        <v>90</v>
      </c>
      <c r="C59" s="5" t="str">
        <f>"15613054"</f>
        <v>15613054</v>
      </c>
      <c r="D59" s="5" t="s">
        <v>74</v>
      </c>
      <c r="E59" s="5">
        <v>0.027</v>
      </c>
      <c r="F59" s="5">
        <v>10</v>
      </c>
      <c r="G59" s="5">
        <v>27</v>
      </c>
      <c r="H59" s="5">
        <v>112</v>
      </c>
      <c r="I59" s="5">
        <v>629</v>
      </c>
      <c r="J59" s="5">
        <v>7</v>
      </c>
      <c r="K59" s="5">
        <v>111</v>
      </c>
      <c r="L59" s="5">
        <v>0.06</v>
      </c>
      <c r="M59" s="5">
        <v>23.3</v>
      </c>
      <c r="N59" s="5" t="s">
        <v>91</v>
      </c>
    </row>
    <row r="60" spans="1:14" ht="45.75" thickBot="1">
      <c r="A60" s="5">
        <v>58</v>
      </c>
      <c r="B60" s="10" t="s">
        <v>92</v>
      </c>
      <c r="C60" s="5" t="str">
        <f>"18023150"</f>
        <v>18023150</v>
      </c>
      <c r="D60" s="5" t="s">
        <v>74</v>
      </c>
      <c r="E60" s="5">
        <v>0.026</v>
      </c>
      <c r="F60" s="5">
        <v>1</v>
      </c>
      <c r="G60" s="5">
        <v>21</v>
      </c>
      <c r="H60" s="5">
        <v>29</v>
      </c>
      <c r="I60" s="5">
        <v>361</v>
      </c>
      <c r="J60" s="5">
        <v>2</v>
      </c>
      <c r="K60" s="5">
        <v>21</v>
      </c>
      <c r="L60" s="5">
        <v>0.1</v>
      </c>
      <c r="M60" s="5">
        <v>17.19</v>
      </c>
      <c r="N60" s="5" t="s">
        <v>57</v>
      </c>
    </row>
    <row r="61" spans="1:14" ht="45.75" thickBot="1">
      <c r="A61" s="5">
        <v>59</v>
      </c>
      <c r="B61" s="9" t="s">
        <v>93</v>
      </c>
      <c r="C61" s="5" t="str">
        <f>"18742793"</f>
        <v>18742793</v>
      </c>
      <c r="D61" s="5" t="s">
        <v>74</v>
      </c>
      <c r="E61" s="5">
        <v>0.025</v>
      </c>
      <c r="F61" s="5">
        <v>1</v>
      </c>
      <c r="G61" s="5">
        <v>0</v>
      </c>
      <c r="H61" s="5">
        <v>19</v>
      </c>
      <c r="I61" s="5">
        <v>0</v>
      </c>
      <c r="J61" s="5">
        <v>0</v>
      </c>
      <c r="K61" s="5">
        <v>18</v>
      </c>
      <c r="L61" s="5">
        <v>0</v>
      </c>
      <c r="M61" s="5">
        <v>0</v>
      </c>
      <c r="N61" s="5" t="s">
        <v>16</v>
      </c>
    </row>
    <row r="62" spans="1:14" ht="45.75" thickBot="1">
      <c r="A62" s="5">
        <v>60</v>
      </c>
      <c r="B62" s="10" t="s">
        <v>94</v>
      </c>
      <c r="C62" s="5" t="str">
        <f>"00258326"</f>
        <v>00258326</v>
      </c>
      <c r="D62" s="5" t="s">
        <v>74</v>
      </c>
      <c r="E62" s="5">
        <v>0.025</v>
      </c>
      <c r="F62" s="5">
        <v>6</v>
      </c>
      <c r="G62" s="5">
        <v>21</v>
      </c>
      <c r="H62" s="5">
        <v>195</v>
      </c>
      <c r="I62" s="5">
        <v>0</v>
      </c>
      <c r="J62" s="5">
        <v>1</v>
      </c>
      <c r="K62" s="5">
        <v>195</v>
      </c>
      <c r="L62" s="5">
        <v>0</v>
      </c>
      <c r="M62" s="5">
        <v>0</v>
      </c>
      <c r="N62" s="5" t="s">
        <v>89</v>
      </c>
    </row>
    <row r="63" ht="15">
      <c r="A63" s="1" t="s">
        <v>95</v>
      </c>
    </row>
  </sheetData>
  <sheetProtection/>
  <mergeCells count="1">
    <mergeCell ref="D2:E2"/>
  </mergeCells>
  <hyperlinks>
    <hyperlink ref="B3" r:id="rId1" tooltip="view journal details" display="http://www.scimagojr.com/journalsearch.php?q=4000151809&amp;tip=sid&amp;clean=0"/>
    <hyperlink ref="B4" r:id="rId2" tooltip="view journal details" display="http://www.scimagojr.com/journalsearch.php?q=20863&amp;tip=sid&amp;clean=0"/>
    <hyperlink ref="B5" r:id="rId3" tooltip="view journal details" display="http://www.scimagojr.com/journalsearch.php?q=14133&amp;tip=sid&amp;clean=0"/>
    <hyperlink ref="B6" r:id="rId4" tooltip="view journal details" display="http://www.scimagojr.com/journalsearch.php?q=22428&amp;tip=sid&amp;clean=0"/>
    <hyperlink ref="B7" r:id="rId5" tooltip="view journal details" display="http://www.scimagojr.com/journalsearch.php?q=22911&amp;tip=sid&amp;clean=0"/>
    <hyperlink ref="B8" r:id="rId6" tooltip="view journal details" display="http://www.scimagojr.com/journalsearch.php?q=22427&amp;tip=sid&amp;clean=0"/>
    <hyperlink ref="B9" r:id="rId7" tooltip="view journal details" display="http://www.scimagojr.com/journalsearch.php?q=22379&amp;tip=sid&amp;clean=0"/>
    <hyperlink ref="B10" r:id="rId8" tooltip="view journal details" display="http://www.scimagojr.com/journalsearch.php?q=23122&amp;tip=sid&amp;clean=0"/>
    <hyperlink ref="B11" r:id="rId9" tooltip="view journal details" display="http://www.scimagojr.com/journalsearch.php?q=19757&amp;tip=sid&amp;clean=0"/>
    <hyperlink ref="B12" r:id="rId10" tooltip="view journal details" display="http://www.scimagojr.com/journalsearch.php?q=16341&amp;tip=sid&amp;clean=0"/>
    <hyperlink ref="B13" r:id="rId11" tooltip="view journal details" display="http://www.scimagojr.com/journalsearch.php?q=19678&amp;tip=sid&amp;clean=0"/>
    <hyperlink ref="B14" r:id="rId12" tooltip="view journal details" display="http://www.scimagojr.com/journalsearch.php?q=21787&amp;tip=sid&amp;clean=0"/>
    <hyperlink ref="B15" r:id="rId13" tooltip="view journal details" display="http://www.scimagojr.com/journalsearch.php?q=22989&amp;tip=sid&amp;clean=0"/>
    <hyperlink ref="B16" r:id="rId14" tooltip="view journal details" display="http://www.scimagojr.com/journalsearch.php?q=23046&amp;tip=sid&amp;clean=0"/>
    <hyperlink ref="B17" r:id="rId15" tooltip="view journal details" display="http://www.scimagojr.com/journalsearch.php?q=20802&amp;tip=sid&amp;clean=0"/>
    <hyperlink ref="B18" r:id="rId16" tooltip="view journal details" display="http://www.scimagojr.com/journalsearch.php?q=19700176023&amp;tip=sid&amp;clean=0"/>
    <hyperlink ref="B19" r:id="rId17" tooltip="view journal details" display="http://www.scimagojr.com/journalsearch.php?q=19700175021&amp;tip=sid&amp;clean=0"/>
    <hyperlink ref="B20" r:id="rId18" tooltip="view journal details" display="http://www.scimagojr.com/journalsearch.php?q=22993&amp;tip=sid&amp;clean=0"/>
    <hyperlink ref="B21" r:id="rId19" tooltip="view journal details" display="http://www.scimagojr.com/journalsearch.php?q=21288&amp;tip=sid&amp;clean=0"/>
    <hyperlink ref="B22" r:id="rId20" tooltip="view journal details" display="http://www.scimagojr.com/journalsearch.php?q=22994&amp;tip=sid&amp;clean=0"/>
    <hyperlink ref="B23" r:id="rId21" tooltip="view journal details" display="http://www.scimagojr.com/journalsearch.php?q=17500154721&amp;tip=sid&amp;clean=0"/>
    <hyperlink ref="B24" r:id="rId22" tooltip="view journal details" display="http://www.scimagojr.com/journalsearch.php?q=19603&amp;tip=sid&amp;clean=0"/>
    <hyperlink ref="B25" r:id="rId23" tooltip="view journal details" display="http://www.scimagojr.com/journalsearch.php?q=21875&amp;tip=sid&amp;clean=0"/>
    <hyperlink ref="B26" r:id="rId24" tooltip="view journal details" display="http://www.scimagojr.com/journalsearch.php?q=20337&amp;tip=sid&amp;clean=0"/>
    <hyperlink ref="B27" r:id="rId25" tooltip="view journal details" display="http://www.scimagojr.com/journalsearch.php?q=22450&amp;tip=sid&amp;clean=0"/>
    <hyperlink ref="B28" r:id="rId26" tooltip="view journal details" display="http://www.scimagojr.com/journalsearch.php?q=21788&amp;tip=sid&amp;clean=0"/>
    <hyperlink ref="B29" r:id="rId27" tooltip="view journal details" display="http://www.scimagojr.com/journalsearch.php?q=19537&amp;tip=sid&amp;clean=0"/>
    <hyperlink ref="B30" r:id="rId28" tooltip="view journal details" display="http://www.scimagojr.com/journalsearch.php?q=17778&amp;tip=sid&amp;clean=0"/>
    <hyperlink ref="B31" r:id="rId29" tooltip="view journal details" display="http://www.scimagojr.com/journalsearch.php?q=20340&amp;tip=sid&amp;clean=0"/>
    <hyperlink ref="B32" r:id="rId30" tooltip="view journal details" display="http://www.scimagojr.com/journalsearch.php?q=19700166804&amp;tip=sid&amp;clean=0"/>
    <hyperlink ref="B33" r:id="rId31" tooltip="view journal details" display="http://www.scimagojr.com/journalsearch.php?q=22444&amp;tip=sid&amp;clean=0"/>
    <hyperlink ref="B34" r:id="rId32" tooltip="view journal details" display="http://www.scimagojr.com/journalsearch.php?q=12100156717&amp;tip=sid&amp;clean=0"/>
    <hyperlink ref="B35" r:id="rId33" tooltip="view journal details" display="http://www.scimagojr.com/journalsearch.php?q=19700175050&amp;tip=sid&amp;clean=0"/>
    <hyperlink ref="B36" r:id="rId34" tooltip="view journal details" display="http://www.scimagojr.com/journalsearch.php?q=22423&amp;tip=sid&amp;clean=0"/>
    <hyperlink ref="B37" r:id="rId35" tooltip="view journal details" display="http://www.scimagojr.com/journalsearch.php?q=21879&amp;tip=sid&amp;clean=0"/>
    <hyperlink ref="B38" r:id="rId36" tooltip="view journal details" display="http://www.scimagojr.com/journalsearch.php?q=23092&amp;tip=sid&amp;clean=0"/>
    <hyperlink ref="B39" r:id="rId37" tooltip="view journal details" display="http://www.scimagojr.com/journalsearch.php?q=14307&amp;tip=sid&amp;clean=0"/>
    <hyperlink ref="B40" r:id="rId38" tooltip="view journal details" display="http://www.scimagojr.com/journalsearch.php?q=19700175020&amp;tip=sid&amp;clean=0"/>
    <hyperlink ref="B41" r:id="rId39" tooltip="view journal details" display="http://www.scimagojr.com/journalsearch.php?q=23119&amp;tip=sid&amp;clean=0"/>
    <hyperlink ref="B42" r:id="rId40" tooltip="view journal details" display="http://www.scimagojr.com/journalsearch.php?q=22465&amp;tip=sid&amp;clean=0"/>
    <hyperlink ref="B43" r:id="rId41" tooltip="view journal details" display="http://www.scimagojr.com/journalsearch.php?q=4700153108&amp;tip=sid&amp;clean=0"/>
    <hyperlink ref="B44" r:id="rId42" tooltip="view journal details" display="http://www.scimagojr.com/journalsearch.php?q=19092&amp;tip=sid&amp;clean=0"/>
    <hyperlink ref="B45" r:id="rId43" tooltip="view journal details" display="http://www.scimagojr.com/journalsearch.php?q=21384&amp;tip=sid&amp;clean=0"/>
    <hyperlink ref="B46" r:id="rId44" tooltip="view journal details" display="http://www.scimagojr.com/journalsearch.php?q=21981&amp;tip=sid&amp;clean=0"/>
    <hyperlink ref="B47" r:id="rId45" tooltip="view journal details" display="http://www.scimagojr.com/journalsearch.php?q=19650&amp;tip=sid&amp;clean=0"/>
    <hyperlink ref="B48" r:id="rId46" tooltip="view journal details" display="http://www.scimagojr.com/journalsearch.php?q=22914&amp;tip=sid&amp;clean=0"/>
    <hyperlink ref="B49" r:id="rId47" tooltip="view journal details" display="http://www.scimagojr.com/journalsearch.php?q=4500151538&amp;tip=sid&amp;clean=0"/>
    <hyperlink ref="B50" r:id="rId48" tooltip="view journal details" display="http://www.scimagojr.com/journalsearch.php?q=17700156309&amp;tip=sid&amp;clean=0"/>
    <hyperlink ref="B51" r:id="rId49" tooltip="view journal details" display="http://www.scimagojr.com/journalsearch.php?q=71954&amp;tip=sid&amp;clean=0"/>
    <hyperlink ref="B52" r:id="rId50" tooltip="view journal details" display="http://www.scimagojr.com/journalsearch.php?q=4000152107&amp;tip=sid&amp;clean=0"/>
    <hyperlink ref="B53" r:id="rId51" tooltip="view journal details" display="http://www.scimagojr.com/journalsearch.php?q=20904&amp;tip=sid&amp;clean=0"/>
    <hyperlink ref="B54" r:id="rId52" tooltip="view journal details" display="http://www.scimagojr.com/journalsearch.php?q=7600153107&amp;tip=sid&amp;clean=0"/>
    <hyperlink ref="B55" r:id="rId53" tooltip="view journal details" display="http://www.scimagojr.com/journalsearch.php?q=19600166323&amp;tip=sid&amp;clean=0"/>
    <hyperlink ref="B56" r:id="rId54" tooltip="view journal details" display="http://www.scimagojr.com/journalsearch.php?q=17700154923&amp;tip=sid&amp;clean=0"/>
    <hyperlink ref="B57" r:id="rId55" tooltip="view journal details" display="http://www.scimagojr.com/journalsearch.php?q=58246&amp;tip=sid&amp;clean=0"/>
    <hyperlink ref="B58" r:id="rId56" tooltip="view journal details" display="http://www.scimagojr.com/journalsearch.php?q=22998&amp;tip=sid&amp;clean=0"/>
    <hyperlink ref="B59" r:id="rId57" tooltip="view journal details" display="http://www.scimagojr.com/journalsearch.php?q=23044&amp;tip=sid&amp;clean=0"/>
    <hyperlink ref="B60" r:id="rId58" tooltip="view journal details" display="http://www.scimagojr.com/journalsearch.php?q=19700182618&amp;tip=sid&amp;clean=0"/>
    <hyperlink ref="B61" r:id="rId59" tooltip="view journal details" display="http://www.scimagojr.com/journalsearch.php?q=19700175151&amp;tip=sid&amp;clean=0"/>
    <hyperlink ref="B62" r:id="rId60" tooltip="view journal details" display="http://www.scimagojr.com/journalsearch.php?q=22921&amp;tip=sid&amp;clean=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SJR : Scientific Journal Rankings</dc:title>
  <dc:subject/>
  <dc:creator/>
  <cp:keywords/>
  <dc:description/>
  <cp:lastModifiedBy>Office Of Computer Services </cp:lastModifiedBy>
  <dcterms:created xsi:type="dcterms:W3CDTF">2012-02-24T07:24:50Z</dcterms:created>
  <dcterms:modified xsi:type="dcterms:W3CDTF">2012-03-05T08:11:38Z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