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5480" windowHeight="9210" activeTab="0"/>
  </bookViews>
  <sheets>
    <sheet name="excel 3 " sheetId="1" r:id="rId1"/>
  </sheets>
  <definedNames/>
  <calcPr fullCalcOnLoad="1"/>
</workbook>
</file>

<file path=xl/sharedStrings.xml><?xml version="1.0" encoding="utf-8"?>
<sst xmlns="http://schemas.openxmlformats.org/spreadsheetml/2006/main" count="193" uniqueCount="98">
  <si>
    <t>Title</t>
  </si>
  <si>
    <t>ISSN</t>
  </si>
  <si>
    <t>Total Docs. (2011)</t>
  </si>
  <si>
    <t>Total Docs. (3years)</t>
  </si>
  <si>
    <t>Total Refs.</t>
  </si>
  <si>
    <t>Total Cites (3years)</t>
  </si>
  <si>
    <t>Citable Docs. (3years)</t>
  </si>
  <si>
    <t>Cites / Doc. (2years)</t>
  </si>
  <si>
    <t>Ref. / Doc.</t>
  </si>
  <si>
    <t>Country</t>
  </si>
  <si>
    <t>PLoS Neglected Tropical Diseases</t>
  </si>
  <si>
    <t>Q1</t>
  </si>
  <si>
    <t>United States</t>
  </si>
  <si>
    <t>BioDrugs</t>
  </si>
  <si>
    <t>United Kingdom</t>
  </si>
  <si>
    <t>Alimentary Pharmacology and Therapeutics</t>
  </si>
  <si>
    <t>Human Vaccines</t>
  </si>
  <si>
    <t>ChemMedChem</t>
  </si>
  <si>
    <t>Germany</t>
  </si>
  <si>
    <t>International Journal of Antimicrobial Agents</t>
  </si>
  <si>
    <t>Netherlands</t>
  </si>
  <si>
    <t>British Journal of Clinical Pharmacology</t>
  </si>
  <si>
    <t>Journal of Applied Biomedicine</t>
  </si>
  <si>
    <t>Czech Republic</t>
  </si>
  <si>
    <t>Clinical and Translational Science</t>
  </si>
  <si>
    <t>Annals of Pharmacotherapy</t>
  </si>
  <si>
    <t>Clinical and Experimental Pharmacology and Physiology</t>
  </si>
  <si>
    <t>Journal of Zhejiang University. Science. B.</t>
  </si>
  <si>
    <t>China</t>
  </si>
  <si>
    <t>Biopharmaceutics and Drug Disposition</t>
  </si>
  <si>
    <t>Biological and Pharmaceutical Bulletin</t>
  </si>
  <si>
    <t>Japan</t>
  </si>
  <si>
    <t>Therapeutics and Clinical Risk Management</t>
  </si>
  <si>
    <t>New Zealand</t>
  </si>
  <si>
    <t>Patient Preference and Adherence</t>
  </si>
  <si>
    <t>Q2</t>
  </si>
  <si>
    <t>Current Bioactive Compounds</t>
  </si>
  <si>
    <t>F1000 Biology Reports</t>
  </si>
  <si>
    <t>Canadian Journal of Clinical Pharmacology</t>
  </si>
  <si>
    <t>Canada</t>
  </si>
  <si>
    <t>Journal of Negative Results in BioMedicine</t>
  </si>
  <si>
    <t>American Journal of Drug and Alcohol Abuse</t>
  </si>
  <si>
    <t>Archives of Drug Information</t>
  </si>
  <si>
    <t>Expert Review of Clinical Pharmacology</t>
  </si>
  <si>
    <t>Journal of Psychoactive Drugs</t>
  </si>
  <si>
    <t>Current Drug Therapy</t>
  </si>
  <si>
    <t>Open Access Journal of Clinical Trials</t>
  </si>
  <si>
    <t>American Journal of Pharmacology and Toxicology</t>
  </si>
  <si>
    <t>Chinese Journal of Integrative Medicine</t>
  </si>
  <si>
    <t>American Journal of Pharmacy Benefits</t>
  </si>
  <si>
    <t>International Journal of Medicinal Mushrooms</t>
  </si>
  <si>
    <t>Asian Journal of Pharmaceutics</t>
  </si>
  <si>
    <t>Q3</t>
  </si>
  <si>
    <t>India</t>
  </si>
  <si>
    <t>Farmacia</t>
  </si>
  <si>
    <t>Romania</t>
  </si>
  <si>
    <t>Brazilian Journal of Pharmacognsosy</t>
  </si>
  <si>
    <t>Brazil</t>
  </si>
  <si>
    <t>Molecular and Cellular Toxicology</t>
  </si>
  <si>
    <t>International Journal of Research in Pharmaceutical Sciences</t>
  </si>
  <si>
    <t>Journal of Pharmacology and Toxicology</t>
  </si>
  <si>
    <t>Brazilian Journal of Pharmaceutical Sciences</t>
  </si>
  <si>
    <t>Journal of Anaesthesiology Clinical Pharmacology</t>
  </si>
  <si>
    <t>Journal of Young Pharmacists</t>
  </si>
  <si>
    <t>Eksperimental'naya i Klinicheskaya Farmakologiya</t>
  </si>
  <si>
    <t>Russian Federation</t>
  </si>
  <si>
    <t>Indian Journal of Pharmaceutical Education and Research</t>
  </si>
  <si>
    <t>Global Journal of Pharmacology</t>
  </si>
  <si>
    <t>Pakistan</t>
  </si>
  <si>
    <t>Currents in Pharmacy Teaching and Learning</t>
  </si>
  <si>
    <t>International Journal of Drug Development and Research</t>
  </si>
  <si>
    <t>Pharma Times</t>
  </si>
  <si>
    <t>Research in Pharmaceutical Sciences</t>
  </si>
  <si>
    <t>Q4</t>
  </si>
  <si>
    <t>Iran</t>
  </si>
  <si>
    <t>Pharmaceutical Care and Research</t>
  </si>
  <si>
    <t>Review of Clinical Pharmacology and Pharmacokinetics, International Edition</t>
  </si>
  <si>
    <t>Bulgaria</t>
  </si>
  <si>
    <t>Journal of Pharmaceutical Research and Health Care</t>
  </si>
  <si>
    <t>Hacettepe University Journal of the Faculty of Pharmacy</t>
  </si>
  <si>
    <t>Turkey</t>
  </si>
  <si>
    <t>Research Journal of Pharmacology</t>
  </si>
  <si>
    <t>Pharmacoeconomics - Spanish Research Articles</t>
  </si>
  <si>
    <t>Spain</t>
  </si>
  <si>
    <t>NATO Security through Science Series C: Environmental Security</t>
  </si>
  <si>
    <t>Journal of Medical Marketing</t>
  </si>
  <si>
    <t>Pharmaceutical Sciences</t>
  </si>
  <si>
    <t>PharmacoVigilance Review</t>
  </si>
  <si>
    <t>Arzneimitteltherapie</t>
  </si>
  <si>
    <t>Pharmaceuticals Policy and Law</t>
  </si>
  <si>
    <t>Azerbaijan Pharmaceutical and Pharmacotherapy Journal</t>
  </si>
  <si>
    <t>Azerbaijan</t>
  </si>
  <si>
    <t>Retrieved from: http://www.scimagojr.com.</t>
  </si>
  <si>
    <t xml:space="preserve"> * SJR indicator is for ranking scholarly journals based on citation weighting schemes and eigenvector centrality to be used in complex and heterogeneous citation networks </t>
  </si>
  <si>
    <t>** The h-index is an index that attempts to measure both the productivity and impact of the published work of a scientist or scholar.</t>
  </si>
  <si>
    <t>SJR*</t>
  </si>
  <si>
    <t>H index**</t>
  </si>
  <si>
    <t>Pharmacology, Toxicology and Pharmaceutics (Miscellaneous)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</si>
</sst>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9E9E9"/>
      </left>
      <right style="medium">
        <color rgb="FFE9E9E9"/>
      </right>
      <top style="medium">
        <color rgb="FFE9E9E9"/>
      </top>
      <bottom style="medium">
        <color rgb="FFE9E9E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7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9" fillId="33" borderId="10" xfId="52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0" fontId="29" fillId="34" borderId="10" xfId="52" applyFill="1" applyBorder="1" applyAlignment="1" applyProtection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imagojr.com/journalsearch.php?q=11900154404&amp;tip=sid&amp;clean=0" TargetMode="External" /><Relationship Id="rId2" Type="http://schemas.openxmlformats.org/officeDocument/2006/relationships/hyperlink" Target="http://www.scimagojr.com/journalsearch.php?q=20051&amp;tip=sid&amp;clean=0" TargetMode="External" /><Relationship Id="rId3" Type="http://schemas.openxmlformats.org/officeDocument/2006/relationships/hyperlink" Target="http://www.scimagojr.com/journalsearch.php?q=27822&amp;tip=sid&amp;clean=0" TargetMode="External" /><Relationship Id="rId4" Type="http://schemas.openxmlformats.org/officeDocument/2006/relationships/hyperlink" Target="http://www.scimagojr.com/journalsearch.php?q=4400151410&amp;tip=sid&amp;clean=0" TargetMode="External" /><Relationship Id="rId5" Type="http://schemas.openxmlformats.org/officeDocument/2006/relationships/hyperlink" Target="http://www.scimagojr.com/journalsearch.php?q=4400151608&amp;tip=sid&amp;clean=0" TargetMode="External" /><Relationship Id="rId6" Type="http://schemas.openxmlformats.org/officeDocument/2006/relationships/hyperlink" Target="http://www.scimagojr.com/journalsearch.php?q=19757&amp;tip=sid&amp;clean=0" TargetMode="External" /><Relationship Id="rId7" Type="http://schemas.openxmlformats.org/officeDocument/2006/relationships/hyperlink" Target="http://www.scimagojr.com/journalsearch.php?q=20082&amp;tip=sid&amp;clean=0" TargetMode="External" /><Relationship Id="rId8" Type="http://schemas.openxmlformats.org/officeDocument/2006/relationships/hyperlink" Target="http://www.scimagojr.com/journalsearch.php?q=130045&amp;tip=sid&amp;clean=0" TargetMode="External" /><Relationship Id="rId9" Type="http://schemas.openxmlformats.org/officeDocument/2006/relationships/hyperlink" Target="http://www.scimagojr.com/journalsearch.php?q=19700174918&amp;tip=sid&amp;clean=0" TargetMode="External" /><Relationship Id="rId10" Type="http://schemas.openxmlformats.org/officeDocument/2006/relationships/hyperlink" Target="http://www.scimagojr.com/journalsearch.php?q=19464&amp;tip=sid&amp;clean=0" TargetMode="External" /><Relationship Id="rId11" Type="http://schemas.openxmlformats.org/officeDocument/2006/relationships/hyperlink" Target="http://www.scimagojr.com/journalsearch.php?q=23382&amp;tip=sid&amp;clean=0" TargetMode="External" /><Relationship Id="rId12" Type="http://schemas.openxmlformats.org/officeDocument/2006/relationships/hyperlink" Target="http://www.scimagojr.com/journalsearch.php?q=3500148011&amp;tip=sid&amp;clean=0" TargetMode="External" /><Relationship Id="rId13" Type="http://schemas.openxmlformats.org/officeDocument/2006/relationships/hyperlink" Target="http://www.scimagojr.com/journalsearch.php?q=20066&amp;tip=sid&amp;clean=0" TargetMode="External" /><Relationship Id="rId14" Type="http://schemas.openxmlformats.org/officeDocument/2006/relationships/hyperlink" Target="http://www.scimagojr.com/journalsearch.php?q=20064&amp;tip=sid&amp;clean=0" TargetMode="External" /><Relationship Id="rId15" Type="http://schemas.openxmlformats.org/officeDocument/2006/relationships/hyperlink" Target="http://www.scimagojr.com/journalsearch.php?q=4700152233&amp;tip=sid&amp;clean=0" TargetMode="External" /><Relationship Id="rId16" Type="http://schemas.openxmlformats.org/officeDocument/2006/relationships/hyperlink" Target="http://www.scimagojr.com/journalsearch.php?q=19700175819&amp;tip=sid&amp;clean=0" TargetMode="External" /><Relationship Id="rId17" Type="http://schemas.openxmlformats.org/officeDocument/2006/relationships/hyperlink" Target="http://www.scimagojr.com/journalsearch.php?q=5800173401&amp;tip=sid&amp;clean=0" TargetMode="External" /><Relationship Id="rId18" Type="http://schemas.openxmlformats.org/officeDocument/2006/relationships/hyperlink" Target="http://www.scimagojr.com/journalsearch.php?q=19700176055&amp;tip=sid&amp;clean=0" TargetMode="External" /><Relationship Id="rId19" Type="http://schemas.openxmlformats.org/officeDocument/2006/relationships/hyperlink" Target="http://www.scimagojr.com/journalsearch.php?q=20125&amp;tip=sid&amp;clean=0" TargetMode="External" /><Relationship Id="rId20" Type="http://schemas.openxmlformats.org/officeDocument/2006/relationships/hyperlink" Target="http://www.scimagojr.com/journalsearch.php?q=29634&amp;tip=sid&amp;clean=0" TargetMode="External" /><Relationship Id="rId21" Type="http://schemas.openxmlformats.org/officeDocument/2006/relationships/hyperlink" Target="http://www.scimagojr.com/journalsearch.php?q=25229&amp;tip=sid&amp;clean=0" TargetMode="External" /><Relationship Id="rId22" Type="http://schemas.openxmlformats.org/officeDocument/2006/relationships/hyperlink" Target="http://www.scimagojr.com/journalsearch.php?q=19700174969&amp;tip=sid&amp;clean=0" TargetMode="External" /><Relationship Id="rId23" Type="http://schemas.openxmlformats.org/officeDocument/2006/relationships/hyperlink" Target="http://www.scimagojr.com/journalsearch.php?q=10300153301&amp;tip=sid&amp;clean=0" TargetMode="External" /><Relationship Id="rId24" Type="http://schemas.openxmlformats.org/officeDocument/2006/relationships/hyperlink" Target="http://www.scimagojr.com/journalsearch.php?q=25319&amp;tip=sid&amp;clean=0" TargetMode="External" /><Relationship Id="rId25" Type="http://schemas.openxmlformats.org/officeDocument/2006/relationships/hyperlink" Target="http://www.scimagojr.com/journalsearch.php?q=5800173394&amp;tip=sid&amp;clean=0" TargetMode="External" /><Relationship Id="rId26" Type="http://schemas.openxmlformats.org/officeDocument/2006/relationships/hyperlink" Target="http://www.scimagojr.com/journalsearch.php?q=19700175785&amp;tip=sid&amp;clean=0" TargetMode="External" /><Relationship Id="rId27" Type="http://schemas.openxmlformats.org/officeDocument/2006/relationships/hyperlink" Target="http://www.scimagojr.com/journalsearch.php?q=5400152620&amp;tip=sid&amp;clean=0" TargetMode="External" /><Relationship Id="rId28" Type="http://schemas.openxmlformats.org/officeDocument/2006/relationships/hyperlink" Target="http://www.scimagojr.com/journalsearch.php?q=145017&amp;tip=sid&amp;clean=0" TargetMode="External" /><Relationship Id="rId29" Type="http://schemas.openxmlformats.org/officeDocument/2006/relationships/hyperlink" Target="http://www.scimagojr.com/journalsearch.php?q=19700174978&amp;tip=sid&amp;clean=0" TargetMode="External" /><Relationship Id="rId30" Type="http://schemas.openxmlformats.org/officeDocument/2006/relationships/hyperlink" Target="http://www.scimagojr.com/journalsearch.php?q=130072&amp;tip=sid&amp;clean=0" TargetMode="External" /><Relationship Id="rId31" Type="http://schemas.openxmlformats.org/officeDocument/2006/relationships/hyperlink" Target="http://www.scimagojr.com/journalsearch.php?q=19700174931&amp;tip=sid&amp;clean=0" TargetMode="External" /><Relationship Id="rId32" Type="http://schemas.openxmlformats.org/officeDocument/2006/relationships/hyperlink" Target="http://www.scimagojr.com/journalsearch.php?q=21810&amp;tip=sid&amp;clean=0" TargetMode="External" /><Relationship Id="rId33" Type="http://schemas.openxmlformats.org/officeDocument/2006/relationships/hyperlink" Target="http://www.scimagojr.com/journalsearch.php?q=5400152628&amp;tip=sid&amp;clean=0" TargetMode="External" /><Relationship Id="rId34" Type="http://schemas.openxmlformats.org/officeDocument/2006/relationships/hyperlink" Target="http://www.scimagojr.com/journalsearch.php?q=19700180522&amp;tip=sid&amp;clean=0" TargetMode="External" /><Relationship Id="rId35" Type="http://schemas.openxmlformats.org/officeDocument/2006/relationships/hyperlink" Target="http://www.scimagojr.com/journalsearch.php?q=19700175778&amp;tip=sid&amp;clean=0" TargetMode="External" /><Relationship Id="rId36" Type="http://schemas.openxmlformats.org/officeDocument/2006/relationships/hyperlink" Target="http://www.scimagojr.com/journalsearch.php?q=11200153306&amp;tip=sid&amp;clean=0" TargetMode="External" /><Relationship Id="rId37" Type="http://schemas.openxmlformats.org/officeDocument/2006/relationships/hyperlink" Target="http://www.scimagojr.com/journalsearch.php?q=19700182901&amp;tip=sid&amp;clean=0" TargetMode="External" /><Relationship Id="rId38" Type="http://schemas.openxmlformats.org/officeDocument/2006/relationships/hyperlink" Target="http://www.scimagojr.com/journalsearch.php?q=21907&amp;tip=sid&amp;clean=0" TargetMode="External" /><Relationship Id="rId39" Type="http://schemas.openxmlformats.org/officeDocument/2006/relationships/hyperlink" Target="http://www.scimagojr.com/journalsearch.php?q=19700177128&amp;tip=sid&amp;clean=0" TargetMode="External" /><Relationship Id="rId40" Type="http://schemas.openxmlformats.org/officeDocument/2006/relationships/hyperlink" Target="http://www.scimagojr.com/journalsearch.php?q=21279&amp;tip=sid&amp;clean=0" TargetMode="External" /><Relationship Id="rId41" Type="http://schemas.openxmlformats.org/officeDocument/2006/relationships/hyperlink" Target="http://www.scimagojr.com/journalsearch.php?q=19200156909&amp;tip=sid&amp;clean=0" TargetMode="External" /><Relationship Id="rId42" Type="http://schemas.openxmlformats.org/officeDocument/2006/relationships/hyperlink" Target="http://www.scimagojr.com/journalsearch.php?q=19700181240&amp;tip=sid&amp;clean=0" TargetMode="External" /><Relationship Id="rId43" Type="http://schemas.openxmlformats.org/officeDocument/2006/relationships/hyperlink" Target="http://www.scimagojr.com/journalsearch.php?q=19500157042&amp;tip=sid&amp;clean=0" TargetMode="External" /><Relationship Id="rId44" Type="http://schemas.openxmlformats.org/officeDocument/2006/relationships/hyperlink" Target="http://www.scimagojr.com/journalsearch.php?q=19700175758&amp;tip=sid&amp;clean=0" TargetMode="External" /><Relationship Id="rId45" Type="http://schemas.openxmlformats.org/officeDocument/2006/relationships/hyperlink" Target="http://www.scimagojr.com/journalsearch.php?q=5200152604&amp;tip=sid&amp;clean=0" TargetMode="External" /><Relationship Id="rId46" Type="http://schemas.openxmlformats.org/officeDocument/2006/relationships/hyperlink" Target="http://www.scimagojr.com/journalsearch.php?q=19600157763&amp;tip=sid&amp;clean=0" TargetMode="External" /><Relationship Id="rId47" Type="http://schemas.openxmlformats.org/officeDocument/2006/relationships/hyperlink" Target="http://www.scimagojr.com/journalsearch.php?q=58808&amp;tip=sid&amp;clean=0" TargetMode="External" /><Relationship Id="rId48" Type="http://schemas.openxmlformats.org/officeDocument/2006/relationships/hyperlink" Target="http://www.scimagojr.com/journalsearch.php?q=91247&amp;tip=sid&amp;clean=0" TargetMode="External" /><Relationship Id="rId49" Type="http://schemas.openxmlformats.org/officeDocument/2006/relationships/hyperlink" Target="http://www.scimagojr.com/journalsearch.php?q=19700175120&amp;tip=sid&amp;clean=0" TargetMode="External" /><Relationship Id="rId50" Type="http://schemas.openxmlformats.org/officeDocument/2006/relationships/hyperlink" Target="http://www.scimagojr.com/journalsearch.php?q=19700174970&amp;tip=sid&amp;clean=0" TargetMode="External" /><Relationship Id="rId51" Type="http://schemas.openxmlformats.org/officeDocument/2006/relationships/hyperlink" Target="http://www.scimagojr.com/journalsearch.php?q=19700175031&amp;tip=sid&amp;clean=0" TargetMode="External" /><Relationship Id="rId52" Type="http://schemas.openxmlformats.org/officeDocument/2006/relationships/hyperlink" Target="http://www.scimagojr.com/journalsearch.php?q=5900153315&amp;tip=sid&amp;clean=0" TargetMode="External" /><Relationship Id="rId53" Type="http://schemas.openxmlformats.org/officeDocument/2006/relationships/hyperlink" Target="http://www.scimagojr.com/journalsearch.php?q=5000158201&amp;tip=sid&amp;clean=0" TargetMode="External" /><Relationship Id="rId54" Type="http://schemas.openxmlformats.org/officeDocument/2006/relationships/hyperlink" Target="http://www.scimagojr.com/journalsearch.php?q=5700165173&amp;tip=sid&amp;clean=0" TargetMode="External" /><Relationship Id="rId55" Type="http://schemas.openxmlformats.org/officeDocument/2006/relationships/hyperlink" Target="http://www.scimagojr.com/journalsearch.php?q=19700189400&amp;tip=sid&amp;clean=0" TargetMode="External" /><Relationship Id="rId56" Type="http://schemas.openxmlformats.org/officeDocument/2006/relationships/hyperlink" Target="http://www.scimagojr.com/journalsearch.php?q=19700175580&amp;tip=sid&amp;clean=0" TargetMode="External" /><Relationship Id="rId57" Type="http://schemas.openxmlformats.org/officeDocument/2006/relationships/hyperlink" Target="http://www.scimagojr.com/journalsearch.php?q=19700174886&amp;tip=sid&amp;clean=0" TargetMode="External" /><Relationship Id="rId58" Type="http://schemas.openxmlformats.org/officeDocument/2006/relationships/hyperlink" Target="http://www.scimagojr.com/journalsearch.php?q=19700182122&amp;tip=sid&amp;clean=0" TargetMode="External" /><Relationship Id="rId59" Type="http://schemas.openxmlformats.org/officeDocument/2006/relationships/hyperlink" Target="http://www.scimagojr.com/journalsearch.php?q=19700175121&amp;tip=sid&amp;clea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1" customWidth="1"/>
    <col min="2" max="2" width="43.421875" style="1" customWidth="1"/>
    <col min="3" max="3" width="10.57421875" style="1" customWidth="1"/>
    <col min="4" max="4" width="3.421875" style="1" customWidth="1"/>
    <col min="5" max="5" width="6.00390625" style="1" customWidth="1"/>
    <col min="6" max="6" width="13.57421875" style="3" customWidth="1"/>
    <col min="7" max="7" width="16.57421875" style="1" hidden="1" customWidth="1"/>
    <col min="8" max="8" width="18.421875" style="1" hidden="1" customWidth="1"/>
    <col min="9" max="9" width="10.28125" style="1" hidden="1" customWidth="1"/>
    <col min="10" max="10" width="18.140625" style="1" hidden="1" customWidth="1"/>
    <col min="11" max="11" width="20.28125" style="1" hidden="1" customWidth="1"/>
    <col min="12" max="12" width="18.8515625" style="1" hidden="1" customWidth="1"/>
    <col min="13" max="13" width="10.140625" style="1" hidden="1" customWidth="1"/>
    <col min="14" max="14" width="18.140625" style="1" bestFit="1" customWidth="1"/>
    <col min="15" max="16384" width="9.140625" style="1" customWidth="1"/>
  </cols>
  <sheetData>
    <row r="1" spans="2:3" ht="23.25">
      <c r="B1" s="2" t="s">
        <v>97</v>
      </c>
      <c r="C1" s="2"/>
    </row>
    <row r="2" spans="1:14" ht="15" customHeight="1" thickBot="1">
      <c r="A2" s="4"/>
      <c r="B2" s="4" t="s">
        <v>0</v>
      </c>
      <c r="C2" s="4" t="s">
        <v>1</v>
      </c>
      <c r="D2" s="5" t="s">
        <v>95</v>
      </c>
      <c r="E2" s="5"/>
      <c r="F2" s="4" t="s">
        <v>96</v>
      </c>
      <c r="G2" s="4" t="s">
        <v>2</v>
      </c>
      <c r="H2" s="4" t="s">
        <v>3</v>
      </c>
      <c r="I2" s="4" t="s">
        <v>4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</row>
    <row r="3" spans="1:14" ht="15.75" thickBot="1">
      <c r="A3" s="6">
        <v>1</v>
      </c>
      <c r="B3" s="7" t="s">
        <v>10</v>
      </c>
      <c r="C3" s="6" t="str">
        <f>"19352735"</f>
        <v>19352735</v>
      </c>
      <c r="D3" s="6" t="s">
        <v>11</v>
      </c>
      <c r="E3" s="6">
        <v>0.362</v>
      </c>
      <c r="F3" s="8">
        <v>25</v>
      </c>
      <c r="G3" s="6">
        <v>238</v>
      </c>
      <c r="H3" s="6">
        <v>795</v>
      </c>
      <c r="I3" s="9">
        <v>10326</v>
      </c>
      <c r="J3" s="9">
        <v>1879</v>
      </c>
      <c r="K3" s="6">
        <v>747</v>
      </c>
      <c r="L3" s="6">
        <v>2.42</v>
      </c>
      <c r="M3" s="6">
        <v>43.39</v>
      </c>
      <c r="N3" s="6" t="s">
        <v>12</v>
      </c>
    </row>
    <row r="4" spans="1:14" ht="15.75" thickBot="1">
      <c r="A4" s="6">
        <v>2</v>
      </c>
      <c r="B4" s="10" t="s">
        <v>13</v>
      </c>
      <c r="C4" s="6" t="str">
        <f>"11738804"</f>
        <v>11738804</v>
      </c>
      <c r="D4" s="6" t="s">
        <v>11</v>
      </c>
      <c r="E4" s="6">
        <v>0.358</v>
      </c>
      <c r="F4" s="8">
        <v>36</v>
      </c>
      <c r="G4" s="6">
        <v>23</v>
      </c>
      <c r="H4" s="6">
        <v>118</v>
      </c>
      <c r="I4" s="9">
        <v>1241</v>
      </c>
      <c r="J4" s="6">
        <v>267</v>
      </c>
      <c r="K4" s="6">
        <v>111</v>
      </c>
      <c r="L4" s="6">
        <v>2.06</v>
      </c>
      <c r="M4" s="6">
        <v>53.96</v>
      </c>
      <c r="N4" s="6" t="s">
        <v>14</v>
      </c>
    </row>
    <row r="5" spans="1:14" ht="15.75" thickBot="1">
      <c r="A5" s="6">
        <v>3</v>
      </c>
      <c r="B5" s="7" t="s">
        <v>15</v>
      </c>
      <c r="C5" s="6" t="str">
        <f>"02692813"</f>
        <v>02692813</v>
      </c>
      <c r="D5" s="6" t="s">
        <v>11</v>
      </c>
      <c r="E5" s="6">
        <v>0.338</v>
      </c>
      <c r="F5" s="8">
        <v>100</v>
      </c>
      <c r="G5" s="6">
        <v>305</v>
      </c>
      <c r="H5" s="6">
        <v>998</v>
      </c>
      <c r="I5" s="9">
        <v>10620</v>
      </c>
      <c r="J5" s="9">
        <v>2218</v>
      </c>
      <c r="K5" s="6">
        <v>853</v>
      </c>
      <c r="L5" s="6">
        <v>2.34</v>
      </c>
      <c r="M5" s="6">
        <v>34.82</v>
      </c>
      <c r="N5" s="6" t="s">
        <v>14</v>
      </c>
    </row>
    <row r="6" spans="1:14" ht="15.75" thickBot="1">
      <c r="A6" s="6">
        <v>4</v>
      </c>
      <c r="B6" s="10" t="s">
        <v>16</v>
      </c>
      <c r="C6" s="6" t="str">
        <f>"15548619"</f>
        <v>15548619</v>
      </c>
      <c r="D6" s="6" t="s">
        <v>11</v>
      </c>
      <c r="E6" s="6">
        <v>0.284</v>
      </c>
      <c r="F6" s="8">
        <v>21</v>
      </c>
      <c r="G6" s="6">
        <v>130</v>
      </c>
      <c r="H6" s="6">
        <v>393</v>
      </c>
      <c r="I6" s="9">
        <v>4572</v>
      </c>
      <c r="J6" s="6">
        <v>491</v>
      </c>
      <c r="K6" s="6">
        <v>289</v>
      </c>
      <c r="L6" s="6">
        <v>1.69</v>
      </c>
      <c r="M6" s="6">
        <v>35.17</v>
      </c>
      <c r="N6" s="6" t="s">
        <v>12</v>
      </c>
    </row>
    <row r="7" spans="1:14" ht="15.75" thickBot="1">
      <c r="A7" s="6">
        <v>5</v>
      </c>
      <c r="B7" s="7" t="s">
        <v>17</v>
      </c>
      <c r="C7" s="6" t="str">
        <f>"18607187"</f>
        <v>18607187</v>
      </c>
      <c r="D7" s="6" t="s">
        <v>11</v>
      </c>
      <c r="E7" s="6">
        <v>0.264</v>
      </c>
      <c r="F7" s="8">
        <v>34</v>
      </c>
      <c r="G7" s="6">
        <v>155</v>
      </c>
      <c r="H7" s="6">
        <v>648</v>
      </c>
      <c r="I7" s="9">
        <v>6329</v>
      </c>
      <c r="J7" s="9">
        <v>1287</v>
      </c>
      <c r="K7" s="6">
        <v>596</v>
      </c>
      <c r="L7" s="6">
        <v>2.01</v>
      </c>
      <c r="M7" s="6">
        <v>40.83</v>
      </c>
      <c r="N7" s="6" t="s">
        <v>18</v>
      </c>
    </row>
    <row r="8" spans="1:14" ht="15.75" thickBot="1">
      <c r="A8" s="6">
        <v>6</v>
      </c>
      <c r="B8" s="10" t="s">
        <v>19</v>
      </c>
      <c r="C8" s="6" t="str">
        <f>"18727913"</f>
        <v>18727913</v>
      </c>
      <c r="D8" s="6" t="s">
        <v>11</v>
      </c>
      <c r="E8" s="6">
        <v>0.232</v>
      </c>
      <c r="F8" s="8">
        <v>60</v>
      </c>
      <c r="G8" s="6">
        <v>216</v>
      </c>
      <c r="H8" s="6">
        <v>982</v>
      </c>
      <c r="I8" s="9">
        <v>4178</v>
      </c>
      <c r="J8" s="9">
        <v>1816</v>
      </c>
      <c r="K8" s="6">
        <v>636</v>
      </c>
      <c r="L8" s="6">
        <v>2.84</v>
      </c>
      <c r="M8" s="6">
        <v>19.34</v>
      </c>
      <c r="N8" s="6" t="s">
        <v>20</v>
      </c>
    </row>
    <row r="9" spans="1:14" ht="15.75" thickBot="1">
      <c r="A9" s="6">
        <v>7</v>
      </c>
      <c r="B9" s="7" t="s">
        <v>21</v>
      </c>
      <c r="C9" s="6" t="str">
        <f>"13652125"</f>
        <v>13652125</v>
      </c>
      <c r="D9" s="6" t="s">
        <v>11</v>
      </c>
      <c r="E9" s="6">
        <v>0.231</v>
      </c>
      <c r="F9" s="8">
        <v>84</v>
      </c>
      <c r="G9" s="6">
        <v>187</v>
      </c>
      <c r="H9" s="6">
        <v>719</v>
      </c>
      <c r="I9" s="9">
        <v>6321</v>
      </c>
      <c r="J9" s="9">
        <v>1192</v>
      </c>
      <c r="K9" s="6">
        <v>528</v>
      </c>
      <c r="L9" s="6">
        <v>2.07</v>
      </c>
      <c r="M9" s="6">
        <v>33.8</v>
      </c>
      <c r="N9" s="6" t="s">
        <v>14</v>
      </c>
    </row>
    <row r="10" spans="1:14" ht="15.75" thickBot="1">
      <c r="A10" s="6">
        <v>8</v>
      </c>
      <c r="B10" s="10" t="s">
        <v>22</v>
      </c>
      <c r="C10" s="6" t="str">
        <f>"12140287"</f>
        <v>12140287</v>
      </c>
      <c r="D10" s="6" t="s">
        <v>11</v>
      </c>
      <c r="E10" s="6">
        <v>0.219</v>
      </c>
      <c r="F10" s="8">
        <v>10</v>
      </c>
      <c r="G10" s="6">
        <v>14</v>
      </c>
      <c r="H10" s="6">
        <v>66</v>
      </c>
      <c r="I10" s="6">
        <v>594</v>
      </c>
      <c r="J10" s="6">
        <v>100</v>
      </c>
      <c r="K10" s="6">
        <v>66</v>
      </c>
      <c r="L10" s="6">
        <v>1.38</v>
      </c>
      <c r="M10" s="6">
        <v>42.43</v>
      </c>
      <c r="N10" s="6" t="s">
        <v>23</v>
      </c>
    </row>
    <row r="11" spans="1:14" ht="15.75" thickBot="1">
      <c r="A11" s="6">
        <v>9</v>
      </c>
      <c r="B11" s="7" t="s">
        <v>24</v>
      </c>
      <c r="C11" s="6" t="str">
        <f>"17528062"</f>
        <v>17528062</v>
      </c>
      <c r="D11" s="6" t="s">
        <v>11</v>
      </c>
      <c r="E11" s="6">
        <v>0.188</v>
      </c>
      <c r="F11" s="8">
        <v>8</v>
      </c>
      <c r="G11" s="6">
        <v>38</v>
      </c>
      <c r="H11" s="6">
        <v>236</v>
      </c>
      <c r="I11" s="6">
        <v>905</v>
      </c>
      <c r="J11" s="6">
        <v>203</v>
      </c>
      <c r="K11" s="6">
        <v>178</v>
      </c>
      <c r="L11" s="6">
        <v>1.08</v>
      </c>
      <c r="M11" s="6">
        <v>23.82</v>
      </c>
      <c r="N11" s="6" t="s">
        <v>12</v>
      </c>
    </row>
    <row r="12" spans="1:14" ht="15.75" thickBot="1">
      <c r="A12" s="6">
        <v>10</v>
      </c>
      <c r="B12" s="10" t="s">
        <v>25</v>
      </c>
      <c r="C12" s="6" t="str">
        <f>"15426270"</f>
        <v>15426270</v>
      </c>
      <c r="D12" s="6" t="s">
        <v>11</v>
      </c>
      <c r="E12" s="6">
        <v>0.158</v>
      </c>
      <c r="F12" s="8">
        <v>69</v>
      </c>
      <c r="G12" s="6">
        <v>186</v>
      </c>
      <c r="H12" s="6">
        <v>847</v>
      </c>
      <c r="I12" s="9">
        <v>4851</v>
      </c>
      <c r="J12" s="9">
        <v>1060</v>
      </c>
      <c r="K12" s="6">
        <v>698</v>
      </c>
      <c r="L12" s="6">
        <v>1.44</v>
      </c>
      <c r="M12" s="6">
        <v>26.08</v>
      </c>
      <c r="N12" s="6" t="s">
        <v>12</v>
      </c>
    </row>
    <row r="13" spans="1:14" ht="30.75" thickBot="1">
      <c r="A13" s="6">
        <v>11</v>
      </c>
      <c r="B13" s="7" t="s">
        <v>26</v>
      </c>
      <c r="C13" s="6" t="str">
        <f>"14401681"</f>
        <v>14401681</v>
      </c>
      <c r="D13" s="6" t="s">
        <v>11</v>
      </c>
      <c r="E13" s="6">
        <v>0.155</v>
      </c>
      <c r="F13" s="8">
        <v>63</v>
      </c>
      <c r="G13" s="6">
        <v>82</v>
      </c>
      <c r="H13" s="6">
        <v>668</v>
      </c>
      <c r="I13" s="9">
        <v>3294</v>
      </c>
      <c r="J13" s="6">
        <v>728</v>
      </c>
      <c r="K13" s="6">
        <v>615</v>
      </c>
      <c r="L13" s="6">
        <v>1.15</v>
      </c>
      <c r="M13" s="6">
        <v>40.17</v>
      </c>
      <c r="N13" s="6" t="s">
        <v>14</v>
      </c>
    </row>
    <row r="14" spans="1:14" ht="15.75" thickBot="1">
      <c r="A14" s="6">
        <v>12</v>
      </c>
      <c r="B14" s="10" t="s">
        <v>27</v>
      </c>
      <c r="C14" s="6" t="str">
        <f>"16731581"</f>
        <v>16731581</v>
      </c>
      <c r="D14" s="6" t="s">
        <v>11</v>
      </c>
      <c r="E14" s="6">
        <v>0.152</v>
      </c>
      <c r="F14" s="8">
        <v>17</v>
      </c>
      <c r="G14" s="6">
        <v>72</v>
      </c>
      <c r="H14" s="6">
        <v>398</v>
      </c>
      <c r="I14" s="9">
        <v>2413</v>
      </c>
      <c r="J14" s="6">
        <v>296</v>
      </c>
      <c r="K14" s="6">
        <v>384</v>
      </c>
      <c r="L14" s="6">
        <v>0.63</v>
      </c>
      <c r="M14" s="6">
        <v>33.51</v>
      </c>
      <c r="N14" s="6" t="s">
        <v>28</v>
      </c>
    </row>
    <row r="15" spans="1:14" ht="15.75" thickBot="1">
      <c r="A15" s="6">
        <v>13</v>
      </c>
      <c r="B15" s="7" t="s">
        <v>29</v>
      </c>
      <c r="C15" s="6" t="str">
        <f>"1099081X"</f>
        <v>1099081X</v>
      </c>
      <c r="D15" s="6" t="s">
        <v>11</v>
      </c>
      <c r="E15" s="6">
        <v>0.139</v>
      </c>
      <c r="F15" s="8">
        <v>32</v>
      </c>
      <c r="G15" s="6">
        <v>36</v>
      </c>
      <c r="H15" s="6">
        <v>151</v>
      </c>
      <c r="I15" s="9">
        <v>1343</v>
      </c>
      <c r="J15" s="6">
        <v>191</v>
      </c>
      <c r="K15" s="6">
        <v>151</v>
      </c>
      <c r="L15" s="6">
        <v>1.35</v>
      </c>
      <c r="M15" s="6">
        <v>37.31</v>
      </c>
      <c r="N15" s="6" t="s">
        <v>12</v>
      </c>
    </row>
    <row r="16" spans="1:14" ht="15.75" thickBot="1">
      <c r="A16" s="6">
        <v>14</v>
      </c>
      <c r="B16" s="10" t="s">
        <v>30</v>
      </c>
      <c r="C16" s="6" t="str">
        <f>"13475215"</f>
        <v>13475215</v>
      </c>
      <c r="D16" s="6" t="s">
        <v>11</v>
      </c>
      <c r="E16" s="6">
        <v>0.127</v>
      </c>
      <c r="F16" s="8">
        <v>59</v>
      </c>
      <c r="G16" s="6">
        <v>202</v>
      </c>
      <c r="H16" s="9">
        <v>1201</v>
      </c>
      <c r="I16" s="9">
        <v>6730</v>
      </c>
      <c r="J16" s="9">
        <v>1397</v>
      </c>
      <c r="K16" s="9">
        <v>1161</v>
      </c>
      <c r="L16" s="6">
        <v>1.03</v>
      </c>
      <c r="M16" s="6">
        <v>33.32</v>
      </c>
      <c r="N16" s="6" t="s">
        <v>31</v>
      </c>
    </row>
    <row r="17" spans="1:14" ht="15.75" thickBot="1">
      <c r="A17" s="6">
        <v>15</v>
      </c>
      <c r="B17" s="7" t="s">
        <v>32</v>
      </c>
      <c r="C17" s="6" t="str">
        <f>"11766336"</f>
        <v>11766336</v>
      </c>
      <c r="D17" s="6" t="s">
        <v>11</v>
      </c>
      <c r="E17" s="6">
        <v>0.125</v>
      </c>
      <c r="F17" s="8">
        <v>14</v>
      </c>
      <c r="G17" s="6">
        <v>7</v>
      </c>
      <c r="H17" s="6">
        <v>262</v>
      </c>
      <c r="I17" s="6">
        <v>273</v>
      </c>
      <c r="J17" s="6">
        <v>308</v>
      </c>
      <c r="K17" s="6">
        <v>259</v>
      </c>
      <c r="L17" s="6">
        <v>1.36</v>
      </c>
      <c r="M17" s="6">
        <v>39</v>
      </c>
      <c r="N17" s="6" t="s">
        <v>33</v>
      </c>
    </row>
    <row r="18" spans="1:14" ht="15.75" thickBot="1">
      <c r="A18" s="6">
        <v>16</v>
      </c>
      <c r="B18" s="10" t="s">
        <v>34</v>
      </c>
      <c r="C18" s="6" t="str">
        <f>"1177889X"</f>
        <v>1177889X</v>
      </c>
      <c r="D18" s="6" t="s">
        <v>35</v>
      </c>
      <c r="E18" s="6">
        <v>0.124</v>
      </c>
      <c r="F18" s="8">
        <v>3</v>
      </c>
      <c r="G18" s="6">
        <v>0</v>
      </c>
      <c r="H18" s="6">
        <v>27</v>
      </c>
      <c r="I18" s="6">
        <v>0</v>
      </c>
      <c r="J18" s="6">
        <v>20</v>
      </c>
      <c r="K18" s="6">
        <v>27</v>
      </c>
      <c r="L18" s="6">
        <v>0.74</v>
      </c>
      <c r="M18" s="6">
        <v>0</v>
      </c>
      <c r="N18" s="6" t="s">
        <v>33</v>
      </c>
    </row>
    <row r="19" spans="1:14" ht="15.75" thickBot="1">
      <c r="A19" s="6">
        <v>17</v>
      </c>
      <c r="B19" s="7" t="s">
        <v>36</v>
      </c>
      <c r="C19" s="6" t="str">
        <f>"15734072"</f>
        <v>15734072</v>
      </c>
      <c r="D19" s="6" t="s">
        <v>35</v>
      </c>
      <c r="E19" s="6">
        <v>0.117</v>
      </c>
      <c r="F19" s="8">
        <v>8</v>
      </c>
      <c r="G19" s="6">
        <v>17</v>
      </c>
      <c r="H19" s="6">
        <v>75</v>
      </c>
      <c r="I19" s="6">
        <v>712</v>
      </c>
      <c r="J19" s="6">
        <v>65</v>
      </c>
      <c r="K19" s="6">
        <v>66</v>
      </c>
      <c r="L19" s="6">
        <v>0.98</v>
      </c>
      <c r="M19" s="6">
        <v>41.88</v>
      </c>
      <c r="N19" s="6" t="s">
        <v>20</v>
      </c>
    </row>
    <row r="20" spans="1:14" ht="15.75" thickBot="1">
      <c r="A20" s="6">
        <v>18</v>
      </c>
      <c r="B20" s="10" t="s">
        <v>37</v>
      </c>
      <c r="C20" s="6" t="str">
        <f>"17404118"</f>
        <v>17404118</v>
      </c>
      <c r="D20" s="6" t="s">
        <v>35</v>
      </c>
      <c r="E20" s="6">
        <v>0.115</v>
      </c>
      <c r="F20" s="8">
        <v>2</v>
      </c>
      <c r="G20" s="6">
        <v>15</v>
      </c>
      <c r="H20" s="6">
        <v>88</v>
      </c>
      <c r="I20" s="6">
        <v>508</v>
      </c>
      <c r="J20" s="6">
        <v>24</v>
      </c>
      <c r="K20" s="6">
        <v>82</v>
      </c>
      <c r="L20" s="6">
        <v>0.29</v>
      </c>
      <c r="M20" s="6">
        <v>33.87</v>
      </c>
      <c r="N20" s="6" t="s">
        <v>14</v>
      </c>
    </row>
    <row r="21" spans="1:14" ht="15.75" thickBot="1">
      <c r="A21" s="6">
        <v>19</v>
      </c>
      <c r="B21" s="7" t="s">
        <v>38</v>
      </c>
      <c r="C21" s="6" t="str">
        <f>"1198581X"</f>
        <v>1198581X</v>
      </c>
      <c r="D21" s="6" t="s">
        <v>35</v>
      </c>
      <c r="E21" s="6">
        <v>0.092</v>
      </c>
      <c r="F21" s="8">
        <v>20</v>
      </c>
      <c r="G21" s="6">
        <v>44</v>
      </c>
      <c r="H21" s="6">
        <v>121</v>
      </c>
      <c r="I21" s="9">
        <v>1295</v>
      </c>
      <c r="J21" s="6">
        <v>125</v>
      </c>
      <c r="K21" s="6">
        <v>110</v>
      </c>
      <c r="L21" s="6">
        <v>1.29</v>
      </c>
      <c r="M21" s="6">
        <v>29.43</v>
      </c>
      <c r="N21" s="6" t="s">
        <v>39</v>
      </c>
    </row>
    <row r="22" spans="1:14" ht="15.75" thickBot="1">
      <c r="A22" s="6">
        <v>20</v>
      </c>
      <c r="B22" s="10" t="s">
        <v>40</v>
      </c>
      <c r="C22" s="6" t="str">
        <f>"14775751"</f>
        <v>14775751</v>
      </c>
      <c r="D22" s="6" t="s">
        <v>35</v>
      </c>
      <c r="E22" s="6">
        <v>0.092</v>
      </c>
      <c r="F22" s="8">
        <v>9</v>
      </c>
      <c r="G22" s="6">
        <v>10</v>
      </c>
      <c r="H22" s="6">
        <v>34</v>
      </c>
      <c r="I22" s="6">
        <v>154</v>
      </c>
      <c r="J22" s="6">
        <v>18</v>
      </c>
      <c r="K22" s="6">
        <v>33</v>
      </c>
      <c r="L22" s="6">
        <v>0.43</v>
      </c>
      <c r="M22" s="6">
        <v>15.4</v>
      </c>
      <c r="N22" s="6" t="s">
        <v>14</v>
      </c>
    </row>
    <row r="23" spans="1:14" ht="15.75" thickBot="1">
      <c r="A23" s="6">
        <v>21</v>
      </c>
      <c r="B23" s="7" t="s">
        <v>41</v>
      </c>
      <c r="C23" s="6" t="str">
        <f>"10979891"</f>
        <v>10979891</v>
      </c>
      <c r="D23" s="6" t="s">
        <v>35</v>
      </c>
      <c r="E23" s="6">
        <v>0.092</v>
      </c>
      <c r="F23" s="8">
        <v>43</v>
      </c>
      <c r="G23" s="6">
        <v>40</v>
      </c>
      <c r="H23" s="6">
        <v>223</v>
      </c>
      <c r="I23" s="9">
        <v>1108</v>
      </c>
      <c r="J23" s="6">
        <v>221</v>
      </c>
      <c r="K23" s="6">
        <v>215</v>
      </c>
      <c r="L23" s="6">
        <v>0.94</v>
      </c>
      <c r="M23" s="6">
        <v>27.7</v>
      </c>
      <c r="N23" s="6" t="s">
        <v>12</v>
      </c>
    </row>
    <row r="24" spans="1:14" ht="15.75" thickBot="1">
      <c r="A24" s="6">
        <v>22</v>
      </c>
      <c r="B24" s="10" t="s">
        <v>42</v>
      </c>
      <c r="C24" s="6" t="str">
        <f>"17535174"</f>
        <v>17535174</v>
      </c>
      <c r="D24" s="6" t="s">
        <v>35</v>
      </c>
      <c r="E24" s="6">
        <v>0.076</v>
      </c>
      <c r="F24" s="8">
        <v>3</v>
      </c>
      <c r="G24" s="6">
        <v>3</v>
      </c>
      <c r="H24" s="6">
        <v>31</v>
      </c>
      <c r="I24" s="6">
        <v>64</v>
      </c>
      <c r="J24" s="6">
        <v>16</v>
      </c>
      <c r="K24" s="6">
        <v>30</v>
      </c>
      <c r="L24" s="6">
        <v>0.82</v>
      </c>
      <c r="M24" s="6">
        <v>21.33</v>
      </c>
      <c r="N24" s="6" t="s">
        <v>12</v>
      </c>
    </row>
    <row r="25" spans="1:14" ht="15.75" thickBot="1">
      <c r="A25" s="6">
        <v>23</v>
      </c>
      <c r="B25" s="7" t="s">
        <v>43</v>
      </c>
      <c r="C25" s="6" t="str">
        <f>"17512433"</f>
        <v>17512433</v>
      </c>
      <c r="D25" s="6" t="s">
        <v>35</v>
      </c>
      <c r="E25" s="6">
        <v>0.071</v>
      </c>
      <c r="F25" s="8">
        <v>5</v>
      </c>
      <c r="G25" s="6">
        <v>44</v>
      </c>
      <c r="H25" s="6">
        <v>196</v>
      </c>
      <c r="I25" s="9">
        <v>3766</v>
      </c>
      <c r="J25" s="6">
        <v>77</v>
      </c>
      <c r="K25" s="6">
        <v>166</v>
      </c>
      <c r="L25" s="6">
        <v>0.46</v>
      </c>
      <c r="M25" s="6">
        <v>85.59</v>
      </c>
      <c r="N25" s="6" t="s">
        <v>14</v>
      </c>
    </row>
    <row r="26" spans="1:14" ht="15.75" thickBot="1">
      <c r="A26" s="6">
        <v>24</v>
      </c>
      <c r="B26" s="10" t="s">
        <v>44</v>
      </c>
      <c r="C26" s="6" t="str">
        <f>"02791072"</f>
        <v>02791072</v>
      </c>
      <c r="D26" s="6" t="s">
        <v>35</v>
      </c>
      <c r="E26" s="6">
        <v>0.07</v>
      </c>
      <c r="F26" s="8">
        <v>33</v>
      </c>
      <c r="G26" s="6">
        <v>10</v>
      </c>
      <c r="H26" s="6">
        <v>164</v>
      </c>
      <c r="I26" s="6">
        <v>0</v>
      </c>
      <c r="J26" s="6">
        <v>125</v>
      </c>
      <c r="K26" s="6">
        <v>151</v>
      </c>
      <c r="L26" s="6">
        <v>0.74</v>
      </c>
      <c r="M26" s="6">
        <v>0</v>
      </c>
      <c r="N26" s="6" t="s">
        <v>12</v>
      </c>
    </row>
    <row r="27" spans="1:14" ht="15.75" thickBot="1">
      <c r="A27" s="6">
        <v>25</v>
      </c>
      <c r="B27" s="7" t="s">
        <v>45</v>
      </c>
      <c r="C27" s="6" t="str">
        <f>"15748855"</f>
        <v>15748855</v>
      </c>
      <c r="D27" s="6" t="s">
        <v>35</v>
      </c>
      <c r="E27" s="6">
        <v>0.06</v>
      </c>
      <c r="F27" s="8">
        <v>6</v>
      </c>
      <c r="G27" s="6">
        <v>23</v>
      </c>
      <c r="H27" s="6">
        <v>84</v>
      </c>
      <c r="I27" s="9">
        <v>2180</v>
      </c>
      <c r="J27" s="6">
        <v>31</v>
      </c>
      <c r="K27" s="6">
        <v>81</v>
      </c>
      <c r="L27" s="6">
        <v>0.33</v>
      </c>
      <c r="M27" s="6">
        <v>94.78</v>
      </c>
      <c r="N27" s="6" t="s">
        <v>20</v>
      </c>
    </row>
    <row r="28" spans="1:14" ht="15.75" thickBot="1">
      <c r="A28" s="6">
        <v>26</v>
      </c>
      <c r="B28" s="10" t="s">
        <v>46</v>
      </c>
      <c r="C28" s="6" t="str">
        <f>"11791519"</f>
        <v>11791519</v>
      </c>
      <c r="D28" s="6" t="s">
        <v>35</v>
      </c>
      <c r="E28" s="6">
        <v>0.051</v>
      </c>
      <c r="F28" s="8">
        <v>1</v>
      </c>
      <c r="G28" s="6">
        <v>3</v>
      </c>
      <c r="H28" s="6">
        <v>12</v>
      </c>
      <c r="I28" s="6">
        <v>37</v>
      </c>
      <c r="J28" s="6">
        <v>4</v>
      </c>
      <c r="K28" s="6">
        <v>12</v>
      </c>
      <c r="L28" s="6">
        <v>0.33</v>
      </c>
      <c r="M28" s="6">
        <v>12.33</v>
      </c>
      <c r="N28" s="6" t="s">
        <v>33</v>
      </c>
    </row>
    <row r="29" spans="1:14" ht="30.75" thickBot="1">
      <c r="A29" s="6">
        <v>27</v>
      </c>
      <c r="B29" s="7" t="s">
        <v>47</v>
      </c>
      <c r="C29" s="6" t="str">
        <f>"15574970"</f>
        <v>15574970</v>
      </c>
      <c r="D29" s="6" t="s">
        <v>35</v>
      </c>
      <c r="E29" s="6">
        <v>0.05</v>
      </c>
      <c r="F29" s="8">
        <v>5</v>
      </c>
      <c r="G29" s="6">
        <v>5</v>
      </c>
      <c r="H29" s="6">
        <v>69</v>
      </c>
      <c r="I29" s="6">
        <v>132</v>
      </c>
      <c r="J29" s="6">
        <v>35</v>
      </c>
      <c r="K29" s="6">
        <v>69</v>
      </c>
      <c r="L29" s="6">
        <v>0.4</v>
      </c>
      <c r="M29" s="6">
        <v>26.4</v>
      </c>
      <c r="N29" s="6" t="s">
        <v>12</v>
      </c>
    </row>
    <row r="30" spans="1:14" ht="15.75" thickBot="1">
      <c r="A30" s="6">
        <v>28</v>
      </c>
      <c r="B30" s="10" t="s">
        <v>48</v>
      </c>
      <c r="C30" s="6" t="str">
        <f>"16720415"</f>
        <v>16720415</v>
      </c>
      <c r="D30" s="6" t="s">
        <v>35</v>
      </c>
      <c r="E30" s="6">
        <v>0.044</v>
      </c>
      <c r="F30" s="8">
        <v>7</v>
      </c>
      <c r="G30" s="6">
        <v>112</v>
      </c>
      <c r="H30" s="6">
        <v>264</v>
      </c>
      <c r="I30" s="9">
        <v>2567</v>
      </c>
      <c r="J30" s="6">
        <v>94</v>
      </c>
      <c r="K30" s="6">
        <v>226</v>
      </c>
      <c r="L30" s="6">
        <v>0.35</v>
      </c>
      <c r="M30" s="6">
        <v>22.92</v>
      </c>
      <c r="N30" s="6" t="s">
        <v>28</v>
      </c>
    </row>
    <row r="31" spans="1:14" ht="15.75" thickBot="1">
      <c r="A31" s="6">
        <v>29</v>
      </c>
      <c r="B31" s="7" t="s">
        <v>49</v>
      </c>
      <c r="C31" s="6" t="str">
        <f>"19454481"</f>
        <v>19454481</v>
      </c>
      <c r="D31" s="6" t="s">
        <v>35</v>
      </c>
      <c r="E31" s="6">
        <v>0.044</v>
      </c>
      <c r="F31" s="8">
        <v>1</v>
      </c>
      <c r="G31" s="6">
        <v>7</v>
      </c>
      <c r="H31" s="6">
        <v>56</v>
      </c>
      <c r="I31" s="6">
        <v>154</v>
      </c>
      <c r="J31" s="6">
        <v>4</v>
      </c>
      <c r="K31" s="6">
        <v>41</v>
      </c>
      <c r="L31" s="6">
        <v>0.1</v>
      </c>
      <c r="M31" s="6">
        <v>22</v>
      </c>
      <c r="N31" s="6" t="s">
        <v>12</v>
      </c>
    </row>
    <row r="32" spans="1:14" ht="15.75" thickBot="1">
      <c r="A32" s="6">
        <v>30</v>
      </c>
      <c r="B32" s="10" t="s">
        <v>50</v>
      </c>
      <c r="C32" s="6" t="str">
        <f>"15219437"</f>
        <v>15219437</v>
      </c>
      <c r="D32" s="6" t="s">
        <v>35</v>
      </c>
      <c r="E32" s="6">
        <v>0.041</v>
      </c>
      <c r="F32" s="8">
        <v>8</v>
      </c>
      <c r="G32" s="6">
        <v>34</v>
      </c>
      <c r="H32" s="6">
        <v>130</v>
      </c>
      <c r="I32" s="6">
        <v>954</v>
      </c>
      <c r="J32" s="6">
        <v>66</v>
      </c>
      <c r="K32" s="6">
        <v>128</v>
      </c>
      <c r="L32" s="6">
        <v>0.58</v>
      </c>
      <c r="M32" s="6">
        <v>28.06</v>
      </c>
      <c r="N32" s="6" t="s">
        <v>12</v>
      </c>
    </row>
    <row r="33" spans="1:14" ht="15.75" thickBot="1">
      <c r="A33" s="6">
        <v>31</v>
      </c>
      <c r="B33" s="7" t="s">
        <v>51</v>
      </c>
      <c r="C33" s="6" t="str">
        <f>"1998409X"</f>
        <v>1998409X</v>
      </c>
      <c r="D33" s="6" t="s">
        <v>52</v>
      </c>
      <c r="E33" s="6">
        <v>0.04</v>
      </c>
      <c r="F33" s="8">
        <v>4</v>
      </c>
      <c r="G33" s="6">
        <v>9</v>
      </c>
      <c r="H33" s="6">
        <v>108</v>
      </c>
      <c r="I33" s="6">
        <v>256</v>
      </c>
      <c r="J33" s="6">
        <v>46</v>
      </c>
      <c r="K33" s="6">
        <v>99</v>
      </c>
      <c r="L33" s="6">
        <v>0.46</v>
      </c>
      <c r="M33" s="6">
        <v>28.44</v>
      </c>
      <c r="N33" s="6" t="s">
        <v>53</v>
      </c>
    </row>
    <row r="34" spans="1:14" ht="15.75" thickBot="1">
      <c r="A34" s="6">
        <v>32</v>
      </c>
      <c r="B34" s="10" t="s">
        <v>54</v>
      </c>
      <c r="C34" s="6" t="str">
        <f>"00148237"</f>
        <v>00148237</v>
      </c>
      <c r="D34" s="6" t="s">
        <v>52</v>
      </c>
      <c r="E34" s="6">
        <v>0.039</v>
      </c>
      <c r="F34" s="8">
        <v>6</v>
      </c>
      <c r="G34" s="6">
        <v>60</v>
      </c>
      <c r="H34" s="6">
        <v>259</v>
      </c>
      <c r="I34" s="9">
        <v>1028</v>
      </c>
      <c r="J34" s="6">
        <v>109</v>
      </c>
      <c r="K34" s="6">
        <v>259</v>
      </c>
      <c r="L34" s="6">
        <v>0.47</v>
      </c>
      <c r="M34" s="6">
        <v>17.13</v>
      </c>
      <c r="N34" s="6" t="s">
        <v>55</v>
      </c>
    </row>
    <row r="35" spans="1:14" ht="15.75" thickBot="1">
      <c r="A35" s="6">
        <v>33</v>
      </c>
      <c r="B35" s="7" t="s">
        <v>56</v>
      </c>
      <c r="C35" s="6" t="str">
        <f>"0102695X"</f>
        <v>0102695X</v>
      </c>
      <c r="D35" s="6" t="s">
        <v>52</v>
      </c>
      <c r="E35" s="6">
        <v>0.038</v>
      </c>
      <c r="F35" s="8">
        <v>16</v>
      </c>
      <c r="G35" s="6">
        <v>88</v>
      </c>
      <c r="H35" s="6">
        <v>430</v>
      </c>
      <c r="I35" s="9">
        <v>2812</v>
      </c>
      <c r="J35" s="6">
        <v>137</v>
      </c>
      <c r="K35" s="6">
        <v>417</v>
      </c>
      <c r="L35" s="6">
        <v>0.21</v>
      </c>
      <c r="M35" s="6">
        <v>31.95</v>
      </c>
      <c r="N35" s="6" t="s">
        <v>57</v>
      </c>
    </row>
    <row r="36" spans="1:14" ht="15.75" thickBot="1">
      <c r="A36" s="6">
        <v>34</v>
      </c>
      <c r="B36" s="10" t="s">
        <v>58</v>
      </c>
      <c r="C36" s="6" t="str">
        <f>"1738642X"</f>
        <v>1738642X</v>
      </c>
      <c r="D36" s="6" t="s">
        <v>52</v>
      </c>
      <c r="E36" s="6">
        <v>0.036</v>
      </c>
      <c r="F36" s="8">
        <v>1</v>
      </c>
      <c r="G36" s="6">
        <v>13</v>
      </c>
      <c r="H36" s="6">
        <v>54</v>
      </c>
      <c r="I36" s="6">
        <v>393</v>
      </c>
      <c r="J36" s="6">
        <v>9</v>
      </c>
      <c r="K36" s="6">
        <v>50</v>
      </c>
      <c r="L36" s="6">
        <v>0.18</v>
      </c>
      <c r="M36" s="6">
        <v>30.23</v>
      </c>
      <c r="N36" s="6" t="s">
        <v>18</v>
      </c>
    </row>
    <row r="37" spans="1:14" ht="30.75" thickBot="1">
      <c r="A37" s="6">
        <v>35</v>
      </c>
      <c r="B37" s="7" t="s">
        <v>59</v>
      </c>
      <c r="C37" s="6" t="str">
        <f>"09757538"</f>
        <v>09757538</v>
      </c>
      <c r="D37" s="6" t="s">
        <v>52</v>
      </c>
      <c r="E37" s="6">
        <v>0.036</v>
      </c>
      <c r="F37" s="8">
        <v>2</v>
      </c>
      <c r="G37" s="6">
        <v>73</v>
      </c>
      <c r="H37" s="6">
        <v>72</v>
      </c>
      <c r="I37" s="9">
        <v>1582</v>
      </c>
      <c r="J37" s="6">
        <v>27</v>
      </c>
      <c r="K37" s="6">
        <v>72</v>
      </c>
      <c r="L37" s="6">
        <v>0.38</v>
      </c>
      <c r="M37" s="6">
        <v>21.67</v>
      </c>
      <c r="N37" s="6" t="s">
        <v>53</v>
      </c>
    </row>
    <row r="38" spans="1:14" ht="15.75" thickBot="1">
      <c r="A38" s="6">
        <v>36</v>
      </c>
      <c r="B38" s="10" t="s">
        <v>60</v>
      </c>
      <c r="C38" s="6" t="str">
        <f>"1816496X"</f>
        <v>1816496X</v>
      </c>
      <c r="D38" s="6" t="s">
        <v>52</v>
      </c>
      <c r="E38" s="6">
        <v>0.034</v>
      </c>
      <c r="F38" s="8">
        <v>5</v>
      </c>
      <c r="G38" s="6">
        <v>34</v>
      </c>
      <c r="H38" s="6">
        <v>99</v>
      </c>
      <c r="I38" s="9">
        <v>1262</v>
      </c>
      <c r="J38" s="6">
        <v>54</v>
      </c>
      <c r="K38" s="6">
        <v>99</v>
      </c>
      <c r="L38" s="6">
        <v>0.64</v>
      </c>
      <c r="M38" s="6">
        <v>37.12</v>
      </c>
      <c r="N38" s="6" t="s">
        <v>12</v>
      </c>
    </row>
    <row r="39" spans="1:14" ht="15.75" thickBot="1">
      <c r="A39" s="6">
        <v>37</v>
      </c>
      <c r="B39" s="7" t="s">
        <v>61</v>
      </c>
      <c r="C39" s="6" t="str">
        <f>"21759790"</f>
        <v>21759790</v>
      </c>
      <c r="D39" s="6" t="s">
        <v>52</v>
      </c>
      <c r="E39" s="6">
        <v>0.033</v>
      </c>
      <c r="F39" s="8">
        <v>11</v>
      </c>
      <c r="G39" s="6">
        <v>23</v>
      </c>
      <c r="H39" s="6">
        <v>277</v>
      </c>
      <c r="I39" s="6">
        <v>630</v>
      </c>
      <c r="J39" s="6">
        <v>53</v>
      </c>
      <c r="K39" s="6">
        <v>263</v>
      </c>
      <c r="L39" s="6">
        <v>0.15</v>
      </c>
      <c r="M39" s="6">
        <v>27.39</v>
      </c>
      <c r="N39" s="6" t="s">
        <v>57</v>
      </c>
    </row>
    <row r="40" spans="1:14" ht="30.75" thickBot="1">
      <c r="A40" s="6">
        <v>38</v>
      </c>
      <c r="B40" s="10" t="s">
        <v>62</v>
      </c>
      <c r="C40" s="6" t="str">
        <f>"09709185"</f>
        <v>09709185</v>
      </c>
      <c r="D40" s="6" t="s">
        <v>52</v>
      </c>
      <c r="E40" s="6">
        <v>0.032</v>
      </c>
      <c r="F40" s="8">
        <v>4</v>
      </c>
      <c r="G40" s="6">
        <v>90</v>
      </c>
      <c r="H40" s="6">
        <v>450</v>
      </c>
      <c r="I40" s="9">
        <v>1202</v>
      </c>
      <c r="J40" s="6">
        <v>28</v>
      </c>
      <c r="K40" s="6">
        <v>304</v>
      </c>
      <c r="L40" s="6">
        <v>0.09</v>
      </c>
      <c r="M40" s="6">
        <v>13.36</v>
      </c>
      <c r="N40" s="6" t="s">
        <v>53</v>
      </c>
    </row>
    <row r="41" spans="1:14" ht="15.75" thickBot="1">
      <c r="A41" s="6">
        <v>39</v>
      </c>
      <c r="B41" s="7" t="s">
        <v>63</v>
      </c>
      <c r="C41" s="6" t="str">
        <f>"09751505"</f>
        <v>09751505</v>
      </c>
      <c r="D41" s="6" t="s">
        <v>52</v>
      </c>
      <c r="E41" s="6">
        <v>0.031</v>
      </c>
      <c r="F41" s="8">
        <v>2</v>
      </c>
      <c r="G41" s="6">
        <v>11</v>
      </c>
      <c r="H41" s="6">
        <v>84</v>
      </c>
      <c r="I41" s="6">
        <v>221</v>
      </c>
      <c r="J41" s="6">
        <v>17</v>
      </c>
      <c r="K41" s="6">
        <v>77</v>
      </c>
      <c r="L41" s="6">
        <v>0.22</v>
      </c>
      <c r="M41" s="6">
        <v>20.09</v>
      </c>
      <c r="N41" s="6" t="s">
        <v>53</v>
      </c>
    </row>
    <row r="42" spans="1:14" ht="30.75" thickBot="1">
      <c r="A42" s="6">
        <v>40</v>
      </c>
      <c r="B42" s="10" t="s">
        <v>64</v>
      </c>
      <c r="C42" s="6" t="str">
        <f>"08692092"</f>
        <v>08692092</v>
      </c>
      <c r="D42" s="6" t="s">
        <v>52</v>
      </c>
      <c r="E42" s="6">
        <v>0.03</v>
      </c>
      <c r="F42" s="8">
        <v>9</v>
      </c>
      <c r="G42" s="6">
        <v>50</v>
      </c>
      <c r="H42" s="6">
        <v>307</v>
      </c>
      <c r="I42" s="6">
        <v>956</v>
      </c>
      <c r="J42" s="6">
        <v>26</v>
      </c>
      <c r="K42" s="6">
        <v>303</v>
      </c>
      <c r="L42" s="6">
        <v>0.07</v>
      </c>
      <c r="M42" s="6">
        <v>19.12</v>
      </c>
      <c r="N42" s="6" t="s">
        <v>65</v>
      </c>
    </row>
    <row r="43" spans="1:14" ht="30.75" thickBot="1">
      <c r="A43" s="6">
        <v>41</v>
      </c>
      <c r="B43" s="7" t="s">
        <v>66</v>
      </c>
      <c r="C43" s="6" t="str">
        <f>"00195464"</f>
        <v>00195464</v>
      </c>
      <c r="D43" s="6" t="s">
        <v>52</v>
      </c>
      <c r="E43" s="6">
        <v>0.03</v>
      </c>
      <c r="F43" s="8">
        <v>3</v>
      </c>
      <c r="G43" s="6">
        <v>40</v>
      </c>
      <c r="H43" s="6">
        <v>178</v>
      </c>
      <c r="I43" s="9">
        <v>1148</v>
      </c>
      <c r="J43" s="6">
        <v>31</v>
      </c>
      <c r="K43" s="6">
        <v>170</v>
      </c>
      <c r="L43" s="6">
        <v>0.2</v>
      </c>
      <c r="M43" s="6">
        <v>28.7</v>
      </c>
      <c r="N43" s="6" t="s">
        <v>53</v>
      </c>
    </row>
    <row r="44" spans="1:14" ht="15.75" thickBot="1">
      <c r="A44" s="6">
        <v>42</v>
      </c>
      <c r="B44" s="10" t="s">
        <v>67</v>
      </c>
      <c r="C44" s="6" t="str">
        <f>"19920075"</f>
        <v>19920075</v>
      </c>
      <c r="D44" s="6" t="s">
        <v>52</v>
      </c>
      <c r="E44" s="6">
        <v>0.029</v>
      </c>
      <c r="F44" s="8">
        <v>1</v>
      </c>
      <c r="G44" s="6">
        <v>9</v>
      </c>
      <c r="H44" s="6">
        <v>24</v>
      </c>
      <c r="I44" s="6">
        <v>254</v>
      </c>
      <c r="J44" s="6">
        <v>5</v>
      </c>
      <c r="K44" s="6">
        <v>24</v>
      </c>
      <c r="L44" s="6">
        <v>0.21</v>
      </c>
      <c r="M44" s="6">
        <v>28.22</v>
      </c>
      <c r="N44" s="6" t="s">
        <v>68</v>
      </c>
    </row>
    <row r="45" spans="1:14" ht="15.75" thickBot="1">
      <c r="A45" s="6">
        <v>43</v>
      </c>
      <c r="B45" s="7" t="s">
        <v>69</v>
      </c>
      <c r="C45" s="6" t="str">
        <f>"18771297"</f>
        <v>18771297</v>
      </c>
      <c r="D45" s="6" t="s">
        <v>52</v>
      </c>
      <c r="E45" s="6">
        <v>0.029</v>
      </c>
      <c r="F45" s="8">
        <v>2</v>
      </c>
      <c r="G45" s="6">
        <v>34</v>
      </c>
      <c r="H45" s="6">
        <v>52</v>
      </c>
      <c r="I45" s="6">
        <v>681</v>
      </c>
      <c r="J45" s="6">
        <v>7</v>
      </c>
      <c r="K45" s="6">
        <v>45</v>
      </c>
      <c r="L45" s="6">
        <v>0.16</v>
      </c>
      <c r="M45" s="6">
        <v>20.03</v>
      </c>
      <c r="N45" s="6" t="s">
        <v>20</v>
      </c>
    </row>
    <row r="46" spans="1:14" ht="30.75" thickBot="1">
      <c r="A46" s="6">
        <v>44</v>
      </c>
      <c r="B46" s="10" t="s">
        <v>70</v>
      </c>
      <c r="C46" s="6" t="str">
        <f>"09759344"</f>
        <v>09759344</v>
      </c>
      <c r="D46" s="6" t="s">
        <v>52</v>
      </c>
      <c r="E46" s="6">
        <v>0.029</v>
      </c>
      <c r="F46" s="8">
        <v>2</v>
      </c>
      <c r="G46" s="6">
        <v>42</v>
      </c>
      <c r="H46" s="6">
        <v>121</v>
      </c>
      <c r="I46" s="9">
        <v>1056</v>
      </c>
      <c r="J46" s="6">
        <v>12</v>
      </c>
      <c r="K46" s="6">
        <v>121</v>
      </c>
      <c r="L46" s="6">
        <v>0.1</v>
      </c>
      <c r="M46" s="6">
        <v>25.14</v>
      </c>
      <c r="N46" s="6" t="s">
        <v>53</v>
      </c>
    </row>
    <row r="47" spans="1:14" ht="15.75" thickBot="1">
      <c r="A47" s="6">
        <v>45</v>
      </c>
      <c r="B47" s="7" t="s">
        <v>71</v>
      </c>
      <c r="C47" s="6" t="str">
        <f>"00316849"</f>
        <v>00316849</v>
      </c>
      <c r="D47" s="6" t="s">
        <v>52</v>
      </c>
      <c r="E47" s="6">
        <v>0.028</v>
      </c>
      <c r="F47" s="8">
        <v>3</v>
      </c>
      <c r="G47" s="6">
        <v>16</v>
      </c>
      <c r="H47" s="6">
        <v>249</v>
      </c>
      <c r="I47" s="6">
        <v>73</v>
      </c>
      <c r="J47" s="6">
        <v>11</v>
      </c>
      <c r="K47" s="6">
        <v>117</v>
      </c>
      <c r="L47" s="6">
        <v>0.11</v>
      </c>
      <c r="M47" s="6">
        <v>4.56</v>
      </c>
      <c r="N47" s="6" t="s">
        <v>53</v>
      </c>
    </row>
    <row r="48" spans="1:14" ht="15.75" thickBot="1">
      <c r="A48" s="6">
        <v>46</v>
      </c>
      <c r="B48" s="10" t="s">
        <v>72</v>
      </c>
      <c r="C48" s="6" t="str">
        <f>"17359414"</f>
        <v>17359414</v>
      </c>
      <c r="D48" s="6" t="s">
        <v>73</v>
      </c>
      <c r="E48" s="6">
        <v>0.028</v>
      </c>
      <c r="F48" s="8">
        <v>1</v>
      </c>
      <c r="G48" s="6">
        <v>3</v>
      </c>
      <c r="H48" s="6">
        <v>26</v>
      </c>
      <c r="I48" s="6">
        <v>107</v>
      </c>
      <c r="J48" s="6">
        <v>2</v>
      </c>
      <c r="K48" s="6">
        <v>26</v>
      </c>
      <c r="L48" s="6">
        <v>0.08</v>
      </c>
      <c r="M48" s="6">
        <v>35.67</v>
      </c>
      <c r="N48" s="6" t="s">
        <v>74</v>
      </c>
    </row>
    <row r="49" spans="1:14" ht="15.75" thickBot="1">
      <c r="A49" s="6">
        <v>47</v>
      </c>
      <c r="B49" s="7" t="s">
        <v>75</v>
      </c>
      <c r="C49" s="6" t="str">
        <f>"16712838"</f>
        <v>16712838</v>
      </c>
      <c r="D49" s="6" t="s">
        <v>73</v>
      </c>
      <c r="E49" s="6">
        <v>0.028</v>
      </c>
      <c r="F49" s="8">
        <v>4</v>
      </c>
      <c r="G49" s="6">
        <v>82</v>
      </c>
      <c r="H49" s="6">
        <v>487</v>
      </c>
      <c r="I49" s="6">
        <v>655</v>
      </c>
      <c r="J49" s="6">
        <v>15</v>
      </c>
      <c r="K49" s="6">
        <v>472</v>
      </c>
      <c r="L49" s="6">
        <v>0.03</v>
      </c>
      <c r="M49" s="6">
        <v>7.99</v>
      </c>
      <c r="N49" s="6" t="s">
        <v>28</v>
      </c>
    </row>
    <row r="50" spans="1:14" ht="30.75" thickBot="1">
      <c r="A50" s="6">
        <v>48</v>
      </c>
      <c r="B50" s="10" t="s">
        <v>76</v>
      </c>
      <c r="C50" s="6" t="str">
        <f>"10116583"</f>
        <v>10116583</v>
      </c>
      <c r="D50" s="6" t="s">
        <v>73</v>
      </c>
      <c r="E50" s="6">
        <v>0.027</v>
      </c>
      <c r="F50" s="8">
        <v>5</v>
      </c>
      <c r="G50" s="6">
        <v>10</v>
      </c>
      <c r="H50" s="6">
        <v>219</v>
      </c>
      <c r="I50" s="6">
        <v>339</v>
      </c>
      <c r="J50" s="6">
        <v>4</v>
      </c>
      <c r="K50" s="6">
        <v>215</v>
      </c>
      <c r="L50" s="6">
        <v>0</v>
      </c>
      <c r="M50" s="6">
        <v>33.9</v>
      </c>
      <c r="N50" s="6" t="s">
        <v>77</v>
      </c>
    </row>
    <row r="51" spans="1:14" ht="30.75" thickBot="1">
      <c r="A51" s="6">
        <v>49</v>
      </c>
      <c r="B51" s="7" t="s">
        <v>78</v>
      </c>
      <c r="C51" s="6" t="str">
        <f>"09753648"</f>
        <v>09753648</v>
      </c>
      <c r="D51" s="6" t="s">
        <v>73</v>
      </c>
      <c r="E51" s="6">
        <v>0.027</v>
      </c>
      <c r="F51" s="8">
        <v>1</v>
      </c>
      <c r="G51" s="6">
        <v>0</v>
      </c>
      <c r="H51" s="6">
        <v>48</v>
      </c>
      <c r="I51" s="6">
        <v>0</v>
      </c>
      <c r="J51" s="6">
        <v>7</v>
      </c>
      <c r="K51" s="6">
        <v>44</v>
      </c>
      <c r="L51" s="6">
        <v>0.16</v>
      </c>
      <c r="M51" s="6">
        <v>0</v>
      </c>
      <c r="N51" s="6" t="s">
        <v>53</v>
      </c>
    </row>
    <row r="52" spans="1:14" ht="30.75" thickBot="1">
      <c r="A52" s="6">
        <v>50</v>
      </c>
      <c r="B52" s="10" t="s">
        <v>79</v>
      </c>
      <c r="C52" s="6" t="str">
        <f>"13000608"</f>
        <v>13000608</v>
      </c>
      <c r="D52" s="6" t="s">
        <v>73</v>
      </c>
      <c r="E52" s="6">
        <v>0.026</v>
      </c>
      <c r="F52" s="8">
        <v>2</v>
      </c>
      <c r="G52" s="6">
        <v>0</v>
      </c>
      <c r="H52" s="6">
        <v>31</v>
      </c>
      <c r="I52" s="6">
        <v>0</v>
      </c>
      <c r="J52" s="6">
        <v>2</v>
      </c>
      <c r="K52" s="6">
        <v>31</v>
      </c>
      <c r="L52" s="6">
        <v>0</v>
      </c>
      <c r="M52" s="6">
        <v>0</v>
      </c>
      <c r="N52" s="6" t="s">
        <v>80</v>
      </c>
    </row>
    <row r="53" spans="1:14" ht="15.75" thickBot="1">
      <c r="A53" s="6">
        <v>51</v>
      </c>
      <c r="B53" s="7" t="s">
        <v>81</v>
      </c>
      <c r="C53" s="6" t="str">
        <f>"19936019"</f>
        <v>19936019</v>
      </c>
      <c r="D53" s="6" t="s">
        <v>73</v>
      </c>
      <c r="E53" s="6">
        <v>0.026</v>
      </c>
      <c r="F53" s="8">
        <v>2</v>
      </c>
      <c r="G53" s="6">
        <v>12</v>
      </c>
      <c r="H53" s="6">
        <v>42</v>
      </c>
      <c r="I53" s="6">
        <v>211</v>
      </c>
      <c r="J53" s="6">
        <v>3</v>
      </c>
      <c r="K53" s="6">
        <v>42</v>
      </c>
      <c r="L53" s="6">
        <v>0</v>
      </c>
      <c r="M53" s="6">
        <v>17.58</v>
      </c>
      <c r="N53" s="6" t="s">
        <v>68</v>
      </c>
    </row>
    <row r="54" spans="1:14" ht="30.75" thickBot="1">
      <c r="A54" s="6">
        <v>52</v>
      </c>
      <c r="B54" s="10" t="s">
        <v>82</v>
      </c>
      <c r="C54" s="6" t="str">
        <f>"1695405X"</f>
        <v>1695405X</v>
      </c>
      <c r="D54" s="6" t="s">
        <v>73</v>
      </c>
      <c r="E54" s="6">
        <v>0.026</v>
      </c>
      <c r="F54" s="8">
        <v>2</v>
      </c>
      <c r="G54" s="6">
        <v>6</v>
      </c>
      <c r="H54" s="6">
        <v>46</v>
      </c>
      <c r="I54" s="6">
        <v>192</v>
      </c>
      <c r="J54" s="6">
        <v>1</v>
      </c>
      <c r="K54" s="6">
        <v>38</v>
      </c>
      <c r="L54" s="6">
        <v>0.04</v>
      </c>
      <c r="M54" s="6">
        <v>32</v>
      </c>
      <c r="N54" s="6" t="s">
        <v>83</v>
      </c>
    </row>
    <row r="55" spans="1:14" ht="30.75" thickBot="1">
      <c r="A55" s="6">
        <v>53</v>
      </c>
      <c r="B55" s="7" t="s">
        <v>84</v>
      </c>
      <c r="C55" s="6" t="str">
        <f>"18714668"</f>
        <v>18714668</v>
      </c>
      <c r="D55" s="6" t="s">
        <v>73</v>
      </c>
      <c r="E55" s="6">
        <v>0.026</v>
      </c>
      <c r="F55" s="8">
        <v>3</v>
      </c>
      <c r="G55" s="6">
        <v>0</v>
      </c>
      <c r="H55" s="6">
        <v>261</v>
      </c>
      <c r="I55" s="6">
        <v>0</v>
      </c>
      <c r="J55" s="6">
        <v>5</v>
      </c>
      <c r="K55" s="6">
        <v>251</v>
      </c>
      <c r="L55" s="6">
        <v>0.01</v>
      </c>
      <c r="M55" s="6">
        <v>0</v>
      </c>
      <c r="N55" s="6" t="s">
        <v>18</v>
      </c>
    </row>
    <row r="56" spans="1:14" ht="15.75" thickBot="1">
      <c r="A56" s="6">
        <v>54</v>
      </c>
      <c r="B56" s="10" t="s">
        <v>85</v>
      </c>
      <c r="C56" s="6" t="str">
        <f>"17457912"</f>
        <v>17457912</v>
      </c>
      <c r="D56" s="6" t="s">
        <v>73</v>
      </c>
      <c r="E56" s="6">
        <v>0.026</v>
      </c>
      <c r="F56" s="8">
        <v>4</v>
      </c>
      <c r="G56" s="6">
        <v>0</v>
      </c>
      <c r="H56" s="6">
        <v>129</v>
      </c>
      <c r="I56" s="6">
        <v>0</v>
      </c>
      <c r="J56" s="6">
        <v>6</v>
      </c>
      <c r="K56" s="6">
        <v>110</v>
      </c>
      <c r="L56" s="6">
        <v>0.04</v>
      </c>
      <c r="M56" s="6">
        <v>0</v>
      </c>
      <c r="N56" s="6" t="s">
        <v>14</v>
      </c>
    </row>
    <row r="57" spans="1:14" ht="15.75" thickBot="1">
      <c r="A57" s="6">
        <v>55</v>
      </c>
      <c r="B57" s="7" t="s">
        <v>86</v>
      </c>
      <c r="C57" s="6" t="str">
        <f>"1735403X"</f>
        <v>1735403X</v>
      </c>
      <c r="D57" s="6" t="s">
        <v>73</v>
      </c>
      <c r="E57" s="6">
        <v>0.026</v>
      </c>
      <c r="F57" s="8">
        <v>1</v>
      </c>
      <c r="G57" s="6">
        <v>17</v>
      </c>
      <c r="H57" s="6">
        <v>63</v>
      </c>
      <c r="I57" s="6">
        <v>410</v>
      </c>
      <c r="J57" s="6">
        <v>2</v>
      </c>
      <c r="K57" s="6">
        <v>63</v>
      </c>
      <c r="L57" s="6">
        <v>0.03</v>
      </c>
      <c r="M57" s="6">
        <v>24.12</v>
      </c>
      <c r="N57" s="6" t="s">
        <v>74</v>
      </c>
    </row>
    <row r="58" spans="1:14" ht="15.75" thickBot="1">
      <c r="A58" s="6">
        <v>56</v>
      </c>
      <c r="B58" s="10" t="s">
        <v>87</v>
      </c>
      <c r="C58" s="6" t="str">
        <f>"17526752"</f>
        <v>17526752</v>
      </c>
      <c r="D58" s="6" t="s">
        <v>73</v>
      </c>
      <c r="E58" s="6">
        <v>0.026</v>
      </c>
      <c r="F58" s="8">
        <v>0</v>
      </c>
      <c r="G58" s="6">
        <v>11</v>
      </c>
      <c r="H58" s="6">
        <v>23</v>
      </c>
      <c r="I58" s="6">
        <v>20</v>
      </c>
      <c r="J58" s="6">
        <v>0</v>
      </c>
      <c r="K58" s="6">
        <v>10</v>
      </c>
      <c r="L58" s="6">
        <v>0</v>
      </c>
      <c r="M58" s="6">
        <v>1.82</v>
      </c>
      <c r="N58" s="6" t="s">
        <v>14</v>
      </c>
    </row>
    <row r="59" spans="1:14" ht="15.75" thickBot="1">
      <c r="A59" s="6">
        <v>57</v>
      </c>
      <c r="B59" s="7" t="s">
        <v>88</v>
      </c>
      <c r="C59" s="6" t="str">
        <f>"07236913"</f>
        <v>07236913</v>
      </c>
      <c r="D59" s="6" t="s">
        <v>73</v>
      </c>
      <c r="E59" s="6">
        <v>0.026</v>
      </c>
      <c r="F59" s="8">
        <v>2</v>
      </c>
      <c r="G59" s="6">
        <v>87</v>
      </c>
      <c r="H59" s="6">
        <v>440</v>
      </c>
      <c r="I59" s="6">
        <v>769</v>
      </c>
      <c r="J59" s="6">
        <v>9</v>
      </c>
      <c r="K59" s="6">
        <v>178</v>
      </c>
      <c r="L59" s="6">
        <v>0.03</v>
      </c>
      <c r="M59" s="6">
        <v>8.84</v>
      </c>
      <c r="N59" s="6" t="s">
        <v>18</v>
      </c>
    </row>
    <row r="60" spans="1:14" ht="15.75" thickBot="1">
      <c r="A60" s="6">
        <v>58</v>
      </c>
      <c r="B60" s="10" t="s">
        <v>89</v>
      </c>
      <c r="C60" s="6" t="str">
        <f>"2210495X"</f>
        <v>2210495X</v>
      </c>
      <c r="D60" s="6" t="s">
        <v>73</v>
      </c>
      <c r="E60" s="6">
        <v>0.026</v>
      </c>
      <c r="F60" s="8">
        <v>0</v>
      </c>
      <c r="G60" s="6">
        <v>9</v>
      </c>
      <c r="H60" s="6">
        <v>55</v>
      </c>
      <c r="I60" s="6">
        <v>311</v>
      </c>
      <c r="J60" s="6">
        <v>0</v>
      </c>
      <c r="K60" s="6">
        <v>13</v>
      </c>
      <c r="L60" s="6">
        <v>0</v>
      </c>
      <c r="M60" s="6">
        <v>34.56</v>
      </c>
      <c r="N60" s="6" t="s">
        <v>20</v>
      </c>
    </row>
    <row r="61" spans="1:14" ht="30.75" thickBot="1">
      <c r="A61" s="6">
        <v>59</v>
      </c>
      <c r="B61" s="7" t="s">
        <v>90</v>
      </c>
      <c r="C61" s="6" t="str">
        <f>"19941951"</f>
        <v>19941951</v>
      </c>
      <c r="D61" s="6" t="s">
        <v>73</v>
      </c>
      <c r="E61" s="6">
        <v>0.025</v>
      </c>
      <c r="F61" s="8">
        <v>0</v>
      </c>
      <c r="G61" s="6">
        <v>0</v>
      </c>
      <c r="H61" s="6">
        <v>54</v>
      </c>
      <c r="I61" s="6">
        <v>0</v>
      </c>
      <c r="J61" s="6">
        <v>0</v>
      </c>
      <c r="K61" s="6">
        <v>46</v>
      </c>
      <c r="L61" s="6">
        <v>0</v>
      </c>
      <c r="M61" s="6">
        <v>0</v>
      </c>
      <c r="N61" s="6" t="s">
        <v>91</v>
      </c>
    </row>
    <row r="63" ht="15">
      <c r="A63" s="1" t="s">
        <v>93</v>
      </c>
    </row>
    <row r="64" ht="15">
      <c r="A64" s="1" t="s">
        <v>94</v>
      </c>
    </row>
    <row r="66" ht="15">
      <c r="A66" s="1" t="s">
        <v>92</v>
      </c>
    </row>
  </sheetData>
  <sheetProtection/>
  <mergeCells count="1">
    <mergeCell ref="D2:E2"/>
  </mergeCells>
  <hyperlinks>
    <hyperlink ref="B3" r:id="rId1" tooltip="view journal details" display="http://www.scimagojr.com/journalsearch.php?q=11900154404&amp;tip=sid&amp;clean=0"/>
    <hyperlink ref="B4" r:id="rId2" tooltip="view journal details" display="http://www.scimagojr.com/journalsearch.php?q=20051&amp;tip=sid&amp;clean=0"/>
    <hyperlink ref="B5" r:id="rId3" tooltip="view journal details" display="http://www.scimagojr.com/journalsearch.php?q=27822&amp;tip=sid&amp;clean=0"/>
    <hyperlink ref="B6" r:id="rId4" tooltip="view journal details" display="http://www.scimagojr.com/journalsearch.php?q=4400151410&amp;tip=sid&amp;clean=0"/>
    <hyperlink ref="B7" r:id="rId5" tooltip="view journal details" display="http://www.scimagojr.com/journalsearch.php?q=4400151608&amp;tip=sid&amp;clean=0"/>
    <hyperlink ref="B8" r:id="rId6" tooltip="view journal details" display="http://www.scimagojr.com/journalsearch.php?q=19757&amp;tip=sid&amp;clean=0"/>
    <hyperlink ref="B9" r:id="rId7" tooltip="view journal details" display="http://www.scimagojr.com/journalsearch.php?q=20082&amp;tip=sid&amp;clean=0"/>
    <hyperlink ref="B10" r:id="rId8" tooltip="view journal details" display="http://www.scimagojr.com/journalsearch.php?q=130045&amp;tip=sid&amp;clean=0"/>
    <hyperlink ref="B11" r:id="rId9" tooltip="view journal details" display="http://www.scimagojr.com/journalsearch.php?q=19700174918&amp;tip=sid&amp;clean=0"/>
    <hyperlink ref="B12" r:id="rId10" tooltip="view journal details" display="http://www.scimagojr.com/journalsearch.php?q=19464&amp;tip=sid&amp;clean=0"/>
    <hyperlink ref="B13" r:id="rId11" tooltip="view journal details" display="http://www.scimagojr.com/journalsearch.php?q=23382&amp;tip=sid&amp;clean=0"/>
    <hyperlink ref="B14" r:id="rId12" tooltip="view journal details" display="http://www.scimagojr.com/journalsearch.php?q=3500148011&amp;tip=sid&amp;clean=0"/>
    <hyperlink ref="B15" r:id="rId13" tooltip="view journal details" display="http://www.scimagojr.com/journalsearch.php?q=20066&amp;tip=sid&amp;clean=0"/>
    <hyperlink ref="B16" r:id="rId14" tooltip="view journal details" display="http://www.scimagojr.com/journalsearch.php?q=20064&amp;tip=sid&amp;clean=0"/>
    <hyperlink ref="B17" r:id="rId15" tooltip="view journal details" display="http://www.scimagojr.com/journalsearch.php?q=4700152233&amp;tip=sid&amp;clean=0"/>
    <hyperlink ref="B18" r:id="rId16" tooltip="view journal details" display="http://www.scimagojr.com/journalsearch.php?q=19700175819&amp;tip=sid&amp;clean=0"/>
    <hyperlink ref="B19" r:id="rId17" tooltip="view journal details" display="http://www.scimagojr.com/journalsearch.php?q=5800173401&amp;tip=sid&amp;clean=0"/>
    <hyperlink ref="B20" r:id="rId18" tooltip="view journal details" display="http://www.scimagojr.com/journalsearch.php?q=19700176055&amp;tip=sid&amp;clean=0"/>
    <hyperlink ref="B21" r:id="rId19" tooltip="view journal details" display="http://www.scimagojr.com/journalsearch.php?q=20125&amp;tip=sid&amp;clean=0"/>
    <hyperlink ref="B22" r:id="rId20" tooltip="view journal details" display="http://www.scimagojr.com/journalsearch.php?q=29634&amp;tip=sid&amp;clean=0"/>
    <hyperlink ref="B23" r:id="rId21" tooltip="view journal details" display="http://www.scimagojr.com/journalsearch.php?q=25229&amp;tip=sid&amp;clean=0"/>
    <hyperlink ref="B24" r:id="rId22" tooltip="view journal details" display="http://www.scimagojr.com/journalsearch.php?q=19700174969&amp;tip=sid&amp;clean=0"/>
    <hyperlink ref="B25" r:id="rId23" tooltip="view journal details" display="http://www.scimagojr.com/journalsearch.php?q=10300153301&amp;tip=sid&amp;clean=0"/>
    <hyperlink ref="B26" r:id="rId24" tooltip="view journal details" display="http://www.scimagojr.com/journalsearch.php?q=25319&amp;tip=sid&amp;clean=0"/>
    <hyperlink ref="B27" r:id="rId25" tooltip="view journal details" display="http://www.scimagojr.com/journalsearch.php?q=5800173394&amp;tip=sid&amp;clean=0"/>
    <hyperlink ref="B28" r:id="rId26" tooltip="view journal details" display="http://www.scimagojr.com/journalsearch.php?q=19700175785&amp;tip=sid&amp;clean=0"/>
    <hyperlink ref="B29" r:id="rId27" tooltip="view journal details" display="http://www.scimagojr.com/journalsearch.php?q=5400152620&amp;tip=sid&amp;clean=0"/>
    <hyperlink ref="B30" r:id="rId28" tooltip="view journal details" display="http://www.scimagojr.com/journalsearch.php?q=145017&amp;tip=sid&amp;clean=0"/>
    <hyperlink ref="B31" r:id="rId29" tooltip="view journal details" display="http://www.scimagojr.com/journalsearch.php?q=19700174978&amp;tip=sid&amp;clean=0"/>
    <hyperlink ref="B32" r:id="rId30" tooltip="view journal details" display="http://www.scimagojr.com/journalsearch.php?q=130072&amp;tip=sid&amp;clean=0"/>
    <hyperlink ref="B33" r:id="rId31" tooltip="view journal details" display="http://www.scimagojr.com/journalsearch.php?q=19700174931&amp;tip=sid&amp;clean=0"/>
    <hyperlink ref="B34" r:id="rId32" tooltip="view journal details" display="http://www.scimagojr.com/journalsearch.php?q=21810&amp;tip=sid&amp;clean=0"/>
    <hyperlink ref="B35" r:id="rId33" tooltip="view journal details" display="http://www.scimagojr.com/journalsearch.php?q=5400152628&amp;tip=sid&amp;clean=0"/>
    <hyperlink ref="B36" r:id="rId34" tooltip="view journal details" display="http://www.scimagojr.com/journalsearch.php?q=19700180522&amp;tip=sid&amp;clean=0"/>
    <hyperlink ref="B37" r:id="rId35" tooltip="view journal details" display="http://www.scimagojr.com/journalsearch.php?q=19700175778&amp;tip=sid&amp;clean=0"/>
    <hyperlink ref="B38" r:id="rId36" tooltip="view journal details" display="http://www.scimagojr.com/journalsearch.php?q=11200153306&amp;tip=sid&amp;clean=0"/>
    <hyperlink ref="B39" r:id="rId37" tooltip="view journal details" display="http://www.scimagojr.com/journalsearch.php?q=19700182901&amp;tip=sid&amp;clean=0"/>
    <hyperlink ref="B40" r:id="rId38" tooltip="view journal details" display="http://www.scimagojr.com/journalsearch.php?q=21907&amp;tip=sid&amp;clean=0"/>
    <hyperlink ref="B41" r:id="rId39" tooltip="view journal details" display="http://www.scimagojr.com/journalsearch.php?q=19700177128&amp;tip=sid&amp;clean=0"/>
    <hyperlink ref="B42" r:id="rId40" tooltip="view journal details" display="http://www.scimagojr.com/journalsearch.php?q=21279&amp;tip=sid&amp;clean=0"/>
    <hyperlink ref="B43" r:id="rId41" tooltip="view journal details" display="http://www.scimagojr.com/journalsearch.php?q=19200156909&amp;tip=sid&amp;clean=0"/>
    <hyperlink ref="B44" r:id="rId42" tooltip="view journal details" display="http://www.scimagojr.com/journalsearch.php?q=19700181240&amp;tip=sid&amp;clean=0"/>
    <hyperlink ref="B45" r:id="rId43" tooltip="view journal details" display="http://www.scimagojr.com/journalsearch.php?q=19500157042&amp;tip=sid&amp;clean=0"/>
    <hyperlink ref="B46" r:id="rId44" tooltip="view journal details" display="http://www.scimagojr.com/journalsearch.php?q=19700175758&amp;tip=sid&amp;clean=0"/>
    <hyperlink ref="B47" r:id="rId45" tooltip="view journal details" display="http://www.scimagojr.com/journalsearch.php?q=5200152604&amp;tip=sid&amp;clean=0"/>
    <hyperlink ref="B48" r:id="rId46" tooltip="view journal details" display="http://www.scimagojr.com/journalsearch.php?q=19600157763&amp;tip=sid&amp;clean=0"/>
    <hyperlink ref="B49" r:id="rId47" tooltip="view journal details" display="http://www.scimagojr.com/journalsearch.php?q=58808&amp;tip=sid&amp;clean=0"/>
    <hyperlink ref="B50" r:id="rId48" tooltip="view journal details" display="http://www.scimagojr.com/journalsearch.php?q=91247&amp;tip=sid&amp;clean=0"/>
    <hyperlink ref="B51" r:id="rId49" tooltip="view journal details" display="http://www.scimagojr.com/journalsearch.php?q=19700175120&amp;tip=sid&amp;clean=0"/>
    <hyperlink ref="B52" r:id="rId50" tooltip="view journal details" display="http://www.scimagojr.com/journalsearch.php?q=19700174970&amp;tip=sid&amp;clean=0"/>
    <hyperlink ref="B53" r:id="rId51" tooltip="view journal details" display="http://www.scimagojr.com/journalsearch.php?q=19700175031&amp;tip=sid&amp;clean=0"/>
    <hyperlink ref="B54" r:id="rId52" tooltip="view journal details" display="http://www.scimagojr.com/journalsearch.php?q=5900153315&amp;tip=sid&amp;clean=0"/>
    <hyperlink ref="B55" r:id="rId53" tooltip="view journal details" display="http://www.scimagojr.com/journalsearch.php?q=5000158201&amp;tip=sid&amp;clean=0"/>
    <hyperlink ref="B56" r:id="rId54" tooltip="view journal details" display="http://www.scimagojr.com/journalsearch.php?q=5700165173&amp;tip=sid&amp;clean=0"/>
    <hyperlink ref="B57" r:id="rId55" tooltip="view journal details" display="http://www.scimagojr.com/journalsearch.php?q=19700189400&amp;tip=sid&amp;clean=0"/>
    <hyperlink ref="B58" r:id="rId56" tooltip="view journal details" display="http://www.scimagojr.com/journalsearch.php?q=19700175580&amp;tip=sid&amp;clean=0"/>
    <hyperlink ref="B59" r:id="rId57" tooltip="view journal details" display="http://www.scimagojr.com/journalsearch.php?q=19700174886&amp;tip=sid&amp;clean=0"/>
    <hyperlink ref="B60" r:id="rId58" tooltip="view journal details" display="http://www.scimagojr.com/journalsearch.php?q=19700182122&amp;tip=sid&amp;clean=0"/>
    <hyperlink ref="B61" r:id="rId59" tooltip="view journal details" display="http://www.scimagojr.com/journalsearch.php?q=19700175121&amp;tip=sid&amp;clean=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SJR : Scientific Journal Rankings</dc:title>
  <dc:subject/>
  <dc:creator/>
  <cp:keywords/>
  <dc:description/>
  <cp:lastModifiedBy>Office Of Computer Services </cp:lastModifiedBy>
  <dcterms:created xsi:type="dcterms:W3CDTF">2012-02-24T10:37:16Z</dcterms:created>
  <dcterms:modified xsi:type="dcterms:W3CDTF">2012-03-05T08:13:14Z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