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<sst xmlns="http://schemas.openxmlformats.org/spreadsheetml/2006/main" count="298" uniqueCount="131">
  <si>
    <t>Toxicology</t>
  </si>
  <si>
    <t>Title</t>
  </si>
  <si>
    <t>DNA Repair</t>
  </si>
  <si>
    <t>Particle and Fibre Toxicology</t>
  </si>
  <si>
    <t>Chemical Research in Toxicology</t>
  </si>
  <si>
    <t>Nanotoxicology</t>
  </si>
  <si>
    <t>Toxicological Sciences</t>
  </si>
  <si>
    <t>Environmental Carcinogenesis and Ecotoxicology Reviews</t>
  </si>
  <si>
    <t>Toxicology and Applied Pharmacology</t>
  </si>
  <si>
    <t>Journal of Toxicology and Environmental Health - Part B: Critical Reviews</t>
  </si>
  <si>
    <t>Expert Opinion on Drug Metabolism and Toxicology</t>
  </si>
  <si>
    <t>Critical Reviews in Toxicology</t>
  </si>
  <si>
    <t>Reproductive Toxicology</t>
  </si>
  <si>
    <t>Alcoholism: Clinical and Experimental Research</t>
  </si>
  <si>
    <t>Toxicology Letters</t>
  </si>
  <si>
    <t>Journal of studies on alcohol and drugs. Supplement</t>
  </si>
  <si>
    <t>Drug and Alcohol Dependence</t>
  </si>
  <si>
    <t>Therapeutic Drug Monitoring</t>
  </si>
  <si>
    <t>Xenobiotica; the fate of foreign compounds in biological systems</t>
  </si>
  <si>
    <t>Chemico-Biological Interactions</t>
  </si>
  <si>
    <t>Biomarkers</t>
  </si>
  <si>
    <t>Journal of Analytical Toxicology</t>
  </si>
  <si>
    <t>Toxicology in Vitro</t>
  </si>
  <si>
    <t>Cardiovascular Toxicology</t>
  </si>
  <si>
    <t>Alcohol</t>
  </si>
  <si>
    <t>Forensic Toxicology</t>
  </si>
  <si>
    <t>Cell Biology and Toxicology</t>
  </si>
  <si>
    <t>Chemosphere</t>
  </si>
  <si>
    <t>Inflammation Research</t>
  </si>
  <si>
    <t>Aquatic Toxicology</t>
  </si>
  <si>
    <t>Journal of Exposure Science and Environmental Epidemiology</t>
  </si>
  <si>
    <t>Toxicon</t>
  </si>
  <si>
    <t>Ecotoxicology</t>
  </si>
  <si>
    <t>Environmental Toxicology and Chemistry</t>
  </si>
  <si>
    <t>Alcohol and Alcoholism</t>
  </si>
  <si>
    <t>Birth Defects Research Part B - Developmental and Reproductive Toxicology</t>
  </si>
  <si>
    <t>Basic and Clinical Pharmacology and Toxicology</t>
  </si>
  <si>
    <t>Journal of Immunotoxicology</t>
  </si>
  <si>
    <t>Food and Chemical Toxicology</t>
  </si>
  <si>
    <t>ATLA Alternatives to Laboratory Animals</t>
  </si>
  <si>
    <t>Current Drug Safety</t>
  </si>
  <si>
    <t>Journal of Toxicological Sciences</t>
  </si>
  <si>
    <t>Regulatory Toxicology and Pharmacology</t>
  </si>
  <si>
    <t>Journal of Toxicology and Environmental Health - Part A: Current Issues</t>
  </si>
  <si>
    <t>Journal of Studies on Alcohol and Drugs</t>
  </si>
  <si>
    <t>SAR and QSAR in Environmental Research</t>
  </si>
  <si>
    <t>Food Additives and Contaminants - Part A Chemistry, Analysis, Control, Exposure and Risk Assessment</t>
  </si>
  <si>
    <t>Clinical Toxicology</t>
  </si>
  <si>
    <t>Ecotoxicology and Environmental Safety</t>
  </si>
  <si>
    <t>Environmental Toxicology</t>
  </si>
  <si>
    <t>Health Physics</t>
  </si>
  <si>
    <t>Journal of Biochemical and Molecular Toxicology</t>
  </si>
  <si>
    <t>Dose-Response</t>
  </si>
  <si>
    <t>Journal of Environmental Pathology, Toxicology and Oncology</t>
  </si>
  <si>
    <t>Toxin Reviews</t>
  </si>
  <si>
    <t>Archives of Environmental Contamination and Toxicology</t>
  </si>
  <si>
    <t>Journal of Occupational Medicine and Toxicology</t>
  </si>
  <si>
    <t>Marine Environmental Research</t>
  </si>
  <si>
    <t>Cutaneous and Ocular Toxicology</t>
  </si>
  <si>
    <t>International Journal of Clinical Pharmacy</t>
  </si>
  <si>
    <t>Advances in Molecular Toxicology</t>
  </si>
  <si>
    <t>Mycotoxin Research</t>
  </si>
  <si>
    <t>Drug and Chemical Toxicology</t>
  </si>
  <si>
    <t>Bulletin of Environmental Contamination and Toxicology</t>
  </si>
  <si>
    <t>Scandinavian Journal of Work, Environment and Health, Supplement</t>
  </si>
  <si>
    <t>World Mycotoxin Journal</t>
  </si>
  <si>
    <t>Journal of Toxicology</t>
  </si>
  <si>
    <t>Archives of Environmental and Occupational Health</t>
  </si>
  <si>
    <t>IARC Monographs on the Evaluation of Carcinogenic Risks to Humans</t>
  </si>
  <si>
    <t>Industrial Health</t>
  </si>
  <si>
    <t>Food Additives and Contaminants: Part B Surveillance</t>
  </si>
  <si>
    <t>Current Protocols in Toxicology</t>
  </si>
  <si>
    <t>Journal of Toxicologic Pathology</t>
  </si>
  <si>
    <t>Fluoride - Quarterly Reports</t>
  </si>
  <si>
    <t>Open Toxicology Journal</t>
  </si>
  <si>
    <t>Chemical Speciation and Bioavailability</t>
  </si>
  <si>
    <t>Food and Agricultural Immunology</t>
  </si>
  <si>
    <t>Molecular and Cellular Toxicology</t>
  </si>
  <si>
    <t>Journal of Venomous Animals and Toxins Including Tropical Diseases</t>
  </si>
  <si>
    <t>Toxicological and Environmental Chemistry</t>
  </si>
  <si>
    <t>Archiv fur Lebensmittelhygiene</t>
  </si>
  <si>
    <t>Dermatologie in Beruf und Umwelt</t>
  </si>
  <si>
    <t>Research Journal of Toxins</t>
  </si>
  <si>
    <t>Iranian Journal of Clinical Infectious Diseases</t>
  </si>
  <si>
    <t>EnvironmentAsia</t>
  </si>
  <si>
    <t>Journal of Health Research</t>
  </si>
  <si>
    <t>Internet Journal of Toxicology</t>
  </si>
  <si>
    <t>Toxicology International</t>
  </si>
  <si>
    <t>IPCS Concise International Chemical Assessment Documents</t>
  </si>
  <si>
    <t>Indian Journal of Forensic Medicine and Toxicology</t>
  </si>
  <si>
    <t>Revista de Toxicologia</t>
  </si>
  <si>
    <t>Chinese Journal of Endemiology</t>
  </si>
  <si>
    <t>Acta Cientifica Venezolana</t>
  </si>
  <si>
    <t>Sangyo eiseigaku zasshi = Journal of occupational health</t>
  </si>
  <si>
    <t>Option/Bio</t>
  </si>
  <si>
    <t>ISSN</t>
  </si>
  <si>
    <t>SJR*</t>
  </si>
  <si>
    <t>H index**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</si>
  <si>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</si>
  <si>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</si>
  <si>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</si>
  <si>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</si>
  <si>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</si>
  <si>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</si>
  <si>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</si>
  <si>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</si>
  <si>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Q1</t>
  </si>
  <si>
    <t>Netherlands</t>
  </si>
  <si>
    <t>United Kingdom</t>
  </si>
  <si>
    <t>United States</t>
  </si>
  <si>
    <t>Q2</t>
  </si>
  <si>
    <t>Germany</t>
  </si>
  <si>
    <t>Switzerland</t>
  </si>
  <si>
    <t>Denmark</t>
  </si>
  <si>
    <t>Japan</t>
  </si>
  <si>
    <t>Q3</t>
  </si>
  <si>
    <t>Finland</t>
  </si>
  <si>
    <t>Egypt</t>
  </si>
  <si>
    <t>France</t>
  </si>
  <si>
    <t>Q4</t>
  </si>
  <si>
    <t>New Zealand</t>
  </si>
  <si>
    <t>Brazil</t>
  </si>
  <si>
    <t>Iran</t>
  </si>
  <si>
    <t>Thailand</t>
  </si>
  <si>
    <t>India</t>
  </si>
  <si>
    <t>Spain</t>
  </si>
  <si>
    <t>China</t>
  </si>
  <si>
    <t>Venezuela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</si>
  <si>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</si>
  <si>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</si>
  <si>
    <t>Retrieved from: http://www.scimagojr.com.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</si>
</sst>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9" fillId="33" borderId="10" xfId="52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29" fillId="34" borderId="10" xfId="52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17425&amp;tip=sid&amp;clean=0" TargetMode="External" /><Relationship Id="rId2" Type="http://schemas.openxmlformats.org/officeDocument/2006/relationships/hyperlink" Target="http://www.scimagojr.com/journalsearch.php?q=4400151524&amp;tip=sid&amp;clean=0" TargetMode="External" /><Relationship Id="rId3" Type="http://schemas.openxmlformats.org/officeDocument/2006/relationships/hyperlink" Target="http://www.scimagojr.com/journalsearch.php?q=24649&amp;tip=sid&amp;clean=0" TargetMode="External" /><Relationship Id="rId4" Type="http://schemas.openxmlformats.org/officeDocument/2006/relationships/hyperlink" Target="http://www.scimagojr.com/journalsearch.php?q=5400152706&amp;tip=sid&amp;clean=0" TargetMode="External" /><Relationship Id="rId5" Type="http://schemas.openxmlformats.org/officeDocument/2006/relationships/hyperlink" Target="http://www.scimagojr.com/journalsearch.php?q=25218&amp;tip=sid&amp;clean=0" TargetMode="External" /><Relationship Id="rId6" Type="http://schemas.openxmlformats.org/officeDocument/2006/relationships/hyperlink" Target="http://www.scimagojr.com/journalsearch.php?q=25131&amp;tip=sid&amp;clean=0" TargetMode="External" /><Relationship Id="rId7" Type="http://schemas.openxmlformats.org/officeDocument/2006/relationships/hyperlink" Target="http://www.scimagojr.com/journalsearch.php?q=25222&amp;tip=sid&amp;clean=0" TargetMode="External" /><Relationship Id="rId8" Type="http://schemas.openxmlformats.org/officeDocument/2006/relationships/hyperlink" Target="http://www.scimagojr.com/journalsearch.php?q=25152&amp;tip=sid&amp;clean=0" TargetMode="External" /><Relationship Id="rId9" Type="http://schemas.openxmlformats.org/officeDocument/2006/relationships/hyperlink" Target="http://www.scimagojr.com/journalsearch.php?q=4700152856&amp;tip=sid&amp;clean=0" TargetMode="External" /><Relationship Id="rId10" Type="http://schemas.openxmlformats.org/officeDocument/2006/relationships/hyperlink" Target="http://www.scimagojr.com/journalsearch.php?q=24661&amp;tip=sid&amp;clean=0" TargetMode="External" /><Relationship Id="rId11" Type="http://schemas.openxmlformats.org/officeDocument/2006/relationships/hyperlink" Target="http://www.scimagojr.com/journalsearch.php?q=25219&amp;tip=sid&amp;clean=0" TargetMode="External" /><Relationship Id="rId12" Type="http://schemas.openxmlformats.org/officeDocument/2006/relationships/hyperlink" Target="http://www.scimagojr.com/journalsearch.php?q=24028&amp;tip=sid&amp;clean=0" TargetMode="External" /><Relationship Id="rId13" Type="http://schemas.openxmlformats.org/officeDocument/2006/relationships/hyperlink" Target="http://www.scimagojr.com/journalsearch.php?q=24791&amp;tip=sid&amp;clean=0" TargetMode="External" /><Relationship Id="rId14" Type="http://schemas.openxmlformats.org/officeDocument/2006/relationships/hyperlink" Target="http://www.scimagojr.com/journalsearch.php?q=25240&amp;tip=sid&amp;clean=0" TargetMode="External" /><Relationship Id="rId15" Type="http://schemas.openxmlformats.org/officeDocument/2006/relationships/hyperlink" Target="http://www.scimagojr.com/journalsearch.php?q=17700156605&amp;tip=sid&amp;clean=0" TargetMode="External" /><Relationship Id="rId16" Type="http://schemas.openxmlformats.org/officeDocument/2006/relationships/hyperlink" Target="http://www.scimagojr.com/journalsearch.php?q=26380&amp;tip=sid&amp;clean=0" TargetMode="External" /><Relationship Id="rId17" Type="http://schemas.openxmlformats.org/officeDocument/2006/relationships/hyperlink" Target="http://www.scimagojr.com/journalsearch.php?q=22299&amp;tip=sid&amp;clean=0" TargetMode="External" /><Relationship Id="rId18" Type="http://schemas.openxmlformats.org/officeDocument/2006/relationships/hyperlink" Target="http://www.scimagojr.com/journalsearch.php?q=14822&amp;tip=sid&amp;clean=0" TargetMode="External" /><Relationship Id="rId19" Type="http://schemas.openxmlformats.org/officeDocument/2006/relationships/hyperlink" Target="http://www.scimagojr.com/journalsearch.php?q=24652&amp;tip=sid&amp;clean=0" TargetMode="External" /><Relationship Id="rId20" Type="http://schemas.openxmlformats.org/officeDocument/2006/relationships/hyperlink" Target="http://www.scimagojr.com/journalsearch.php?q=28199&amp;tip=sid&amp;clean=0" TargetMode="External" /><Relationship Id="rId21" Type="http://schemas.openxmlformats.org/officeDocument/2006/relationships/hyperlink" Target="http://www.scimagojr.com/journalsearch.php?q=25125&amp;tip=sid&amp;clean=0" TargetMode="External" /><Relationship Id="rId22" Type="http://schemas.openxmlformats.org/officeDocument/2006/relationships/hyperlink" Target="http://www.scimagojr.com/journalsearch.php?q=25224&amp;tip=sid&amp;clean=0" TargetMode="External" /><Relationship Id="rId23" Type="http://schemas.openxmlformats.org/officeDocument/2006/relationships/hyperlink" Target="http://www.scimagojr.com/journalsearch.php?q=22575&amp;tip=sid&amp;clean=0" TargetMode="External" /><Relationship Id="rId24" Type="http://schemas.openxmlformats.org/officeDocument/2006/relationships/hyperlink" Target="http://www.scimagojr.com/journalsearch.php?q=24785&amp;tip=sid&amp;clean=0" TargetMode="External" /><Relationship Id="rId25" Type="http://schemas.openxmlformats.org/officeDocument/2006/relationships/hyperlink" Target="http://www.scimagojr.com/journalsearch.php?q=4700152903&amp;tip=sid&amp;clean=0" TargetMode="External" /><Relationship Id="rId26" Type="http://schemas.openxmlformats.org/officeDocument/2006/relationships/hyperlink" Target="http://www.scimagojr.com/journalsearch.php?q=24626&amp;tip=sid&amp;clean=0" TargetMode="External" /><Relationship Id="rId27" Type="http://schemas.openxmlformats.org/officeDocument/2006/relationships/hyperlink" Target="http://www.scimagojr.com/journalsearch.php?q=24657&amp;tip=sid&amp;clean=0" TargetMode="External" /><Relationship Id="rId28" Type="http://schemas.openxmlformats.org/officeDocument/2006/relationships/hyperlink" Target="http://www.scimagojr.com/journalsearch.php?q=22410&amp;tip=sid&amp;clean=0" TargetMode="External" /><Relationship Id="rId29" Type="http://schemas.openxmlformats.org/officeDocument/2006/relationships/hyperlink" Target="http://www.scimagojr.com/journalsearch.php?q=24602&amp;tip=sid&amp;clean=0" TargetMode="External" /><Relationship Id="rId30" Type="http://schemas.openxmlformats.org/officeDocument/2006/relationships/hyperlink" Target="http://www.scimagojr.com/journalsearch.php?q=4400151701&amp;tip=sid&amp;clean=0" TargetMode="External" /><Relationship Id="rId31" Type="http://schemas.openxmlformats.org/officeDocument/2006/relationships/hyperlink" Target="http://www.scimagojr.com/journalsearch.php?q=22319&amp;tip=sid&amp;clean=0" TargetMode="External" /><Relationship Id="rId32" Type="http://schemas.openxmlformats.org/officeDocument/2006/relationships/hyperlink" Target="http://www.scimagojr.com/journalsearch.php?q=25075&amp;tip=sid&amp;clean=0" TargetMode="External" /><Relationship Id="rId33" Type="http://schemas.openxmlformats.org/officeDocument/2006/relationships/hyperlink" Target="http://www.scimagojr.com/journalsearch.php?q=25094&amp;tip=sid&amp;clean=0" TargetMode="External" /><Relationship Id="rId34" Type="http://schemas.openxmlformats.org/officeDocument/2006/relationships/hyperlink" Target="http://www.scimagojr.com/journalsearch.php?q=24786&amp;tip=sid&amp;clean=0" TargetMode="External" /><Relationship Id="rId35" Type="http://schemas.openxmlformats.org/officeDocument/2006/relationships/hyperlink" Target="http://www.scimagojr.com/journalsearch.php?q=28636&amp;tip=sid&amp;clean=0" TargetMode="External" /><Relationship Id="rId36" Type="http://schemas.openxmlformats.org/officeDocument/2006/relationships/hyperlink" Target="http://www.scimagojr.com/journalsearch.php?q=20047&amp;tip=sid&amp;clean=0" TargetMode="External" /><Relationship Id="rId37" Type="http://schemas.openxmlformats.org/officeDocument/2006/relationships/hyperlink" Target="http://www.scimagojr.com/journalsearch.php?q=11000153762&amp;tip=sid&amp;clean=0" TargetMode="External" /><Relationship Id="rId38" Type="http://schemas.openxmlformats.org/officeDocument/2006/relationships/hyperlink" Target="http://www.scimagojr.com/journalsearch.php?q=25096&amp;tip=sid&amp;clean=0" TargetMode="External" /><Relationship Id="rId39" Type="http://schemas.openxmlformats.org/officeDocument/2006/relationships/hyperlink" Target="http://www.scimagojr.com/journalsearch.php?q=26766&amp;tip=sid&amp;clean=0" TargetMode="External" /><Relationship Id="rId40" Type="http://schemas.openxmlformats.org/officeDocument/2006/relationships/hyperlink" Target="http://www.scimagojr.com/journalsearch.php?q=5800173386&amp;tip=sid&amp;clean=0" TargetMode="External" /><Relationship Id="rId41" Type="http://schemas.openxmlformats.org/officeDocument/2006/relationships/hyperlink" Target="http://www.scimagojr.com/journalsearch.php?q=25149&amp;tip=sid&amp;clean=0" TargetMode="External" /><Relationship Id="rId42" Type="http://schemas.openxmlformats.org/officeDocument/2006/relationships/hyperlink" Target="http://www.scimagojr.com/journalsearch.php?q=25176&amp;tip=sid&amp;clean=0" TargetMode="External" /><Relationship Id="rId43" Type="http://schemas.openxmlformats.org/officeDocument/2006/relationships/hyperlink" Target="http://www.scimagojr.com/journalsearch.php?q=25151&amp;tip=sid&amp;clean=0" TargetMode="External" /><Relationship Id="rId44" Type="http://schemas.openxmlformats.org/officeDocument/2006/relationships/hyperlink" Target="http://www.scimagojr.com/journalsearch.php?q=7000153203&amp;tip=sid&amp;clean=0" TargetMode="External" /><Relationship Id="rId45" Type="http://schemas.openxmlformats.org/officeDocument/2006/relationships/hyperlink" Target="http://www.scimagojr.com/journalsearch.php?q=25305&amp;tip=sid&amp;clean=0" TargetMode="External" /><Relationship Id="rId46" Type="http://schemas.openxmlformats.org/officeDocument/2006/relationships/hyperlink" Target="http://www.scimagojr.com/journalsearch.php?q=18500157900&amp;tip=sid&amp;clean=0" TargetMode="External" /><Relationship Id="rId47" Type="http://schemas.openxmlformats.org/officeDocument/2006/relationships/hyperlink" Target="http://www.scimagojr.com/journalsearch.php?q=4000148406&amp;tip=sid&amp;clean=0" TargetMode="External" /><Relationship Id="rId48" Type="http://schemas.openxmlformats.org/officeDocument/2006/relationships/hyperlink" Target="http://www.scimagojr.com/journalsearch.php?q=25076&amp;tip=sid&amp;clean=0" TargetMode="External" /><Relationship Id="rId49" Type="http://schemas.openxmlformats.org/officeDocument/2006/relationships/hyperlink" Target="http://www.scimagojr.com/journalsearch.php?q=25093&amp;tip=sid&amp;clean=0" TargetMode="External" /><Relationship Id="rId50" Type="http://schemas.openxmlformats.org/officeDocument/2006/relationships/hyperlink" Target="http://www.scimagojr.com/journalsearch.php?q=13374&amp;tip=sid&amp;clean=0" TargetMode="External" /><Relationship Id="rId51" Type="http://schemas.openxmlformats.org/officeDocument/2006/relationships/hyperlink" Target="http://www.scimagojr.com/journalsearch.php?q=29550&amp;tip=sid&amp;clean=0" TargetMode="External" /><Relationship Id="rId52" Type="http://schemas.openxmlformats.org/officeDocument/2006/relationships/hyperlink" Target="http://www.scimagojr.com/journalsearch.php?q=19300156901&amp;tip=sid&amp;clean=0" TargetMode="External" /><Relationship Id="rId53" Type="http://schemas.openxmlformats.org/officeDocument/2006/relationships/hyperlink" Target="http://www.scimagojr.com/journalsearch.php?q=25129&amp;tip=sid&amp;clean=0" TargetMode="External" /><Relationship Id="rId54" Type="http://schemas.openxmlformats.org/officeDocument/2006/relationships/hyperlink" Target="http://www.scimagojr.com/journalsearch.php?q=130089&amp;tip=sid&amp;clean=0" TargetMode="External" /><Relationship Id="rId55" Type="http://schemas.openxmlformats.org/officeDocument/2006/relationships/hyperlink" Target="http://www.scimagojr.com/journalsearch.php?q=24603&amp;tip=sid&amp;clean=0" TargetMode="External" /><Relationship Id="rId56" Type="http://schemas.openxmlformats.org/officeDocument/2006/relationships/hyperlink" Target="http://www.scimagojr.com/journalsearch.php?q=15300154846&amp;tip=sid&amp;clean=0" TargetMode="External" /><Relationship Id="rId57" Type="http://schemas.openxmlformats.org/officeDocument/2006/relationships/hyperlink" Target="http://www.scimagojr.com/journalsearch.php?q=24021&amp;tip=sid&amp;clean=0" TargetMode="External" /><Relationship Id="rId58" Type="http://schemas.openxmlformats.org/officeDocument/2006/relationships/hyperlink" Target="http://www.scimagojr.com/journalsearch.php?q=130016&amp;tip=sid&amp;clean=0" TargetMode="External" /><Relationship Id="rId59" Type="http://schemas.openxmlformats.org/officeDocument/2006/relationships/hyperlink" Target="http://www.scimagojr.com/journalsearch.php?q=19700182275&amp;tip=sid&amp;clean=0" TargetMode="External" /><Relationship Id="rId60" Type="http://schemas.openxmlformats.org/officeDocument/2006/relationships/hyperlink" Target="http://www.scimagojr.com/journalsearch.php?q=19600162009&amp;tip=sid&amp;clean=0" TargetMode="External" /><Relationship Id="rId61" Type="http://schemas.openxmlformats.org/officeDocument/2006/relationships/hyperlink" Target="http://www.scimagojr.com/journalsearch.php?q=25171&amp;tip=sid&amp;clean=0" TargetMode="External" /><Relationship Id="rId62" Type="http://schemas.openxmlformats.org/officeDocument/2006/relationships/hyperlink" Target="http://www.scimagojr.com/journalsearch.php?q=20766&amp;tip=sid&amp;clean=0" TargetMode="External" /><Relationship Id="rId63" Type="http://schemas.openxmlformats.org/officeDocument/2006/relationships/hyperlink" Target="http://www.scimagojr.com/journalsearch.php?q=24624&amp;tip=sid&amp;clean=0" TargetMode="External" /><Relationship Id="rId64" Type="http://schemas.openxmlformats.org/officeDocument/2006/relationships/hyperlink" Target="http://www.scimagojr.com/journalsearch.php?q=4700151615&amp;tip=sid&amp;clean=0" TargetMode="External" /><Relationship Id="rId65" Type="http://schemas.openxmlformats.org/officeDocument/2006/relationships/hyperlink" Target="http://www.scimagojr.com/journalsearch.php?q=18200156702&amp;tip=sid&amp;clean=0" TargetMode="External" /><Relationship Id="rId66" Type="http://schemas.openxmlformats.org/officeDocument/2006/relationships/hyperlink" Target="http://www.scimagojr.com/journalsearch.php?q=19700175023&amp;tip=sid&amp;clean=0" TargetMode="External" /><Relationship Id="rId67" Type="http://schemas.openxmlformats.org/officeDocument/2006/relationships/hyperlink" Target="http://www.scimagojr.com/journalsearch.php?q=4900153304&amp;tip=sid&amp;clean=0" TargetMode="External" /><Relationship Id="rId68" Type="http://schemas.openxmlformats.org/officeDocument/2006/relationships/hyperlink" Target="http://www.scimagojr.com/journalsearch.php?q=29845&amp;tip=sid&amp;clean=0" TargetMode="External" /><Relationship Id="rId69" Type="http://schemas.openxmlformats.org/officeDocument/2006/relationships/hyperlink" Target="http://www.scimagojr.com/journalsearch.php?q=29199&amp;tip=sid&amp;clean=0" TargetMode="External" /><Relationship Id="rId70" Type="http://schemas.openxmlformats.org/officeDocument/2006/relationships/hyperlink" Target="http://www.scimagojr.com/journalsearch.php?q=19400157146&amp;tip=sid&amp;clean=0" TargetMode="External" /><Relationship Id="rId71" Type="http://schemas.openxmlformats.org/officeDocument/2006/relationships/hyperlink" Target="http://www.scimagojr.com/journalsearch.php?q=13600154718&amp;tip=sid&amp;clean=0" TargetMode="External" /><Relationship Id="rId72" Type="http://schemas.openxmlformats.org/officeDocument/2006/relationships/hyperlink" Target="http://www.scimagojr.com/journalsearch.php?q=130031&amp;tip=sid&amp;clean=0" TargetMode="External" /><Relationship Id="rId73" Type="http://schemas.openxmlformats.org/officeDocument/2006/relationships/hyperlink" Target="http://www.scimagojr.com/journalsearch.php?q=19383&amp;tip=sid&amp;clean=0" TargetMode="External" /><Relationship Id="rId74" Type="http://schemas.openxmlformats.org/officeDocument/2006/relationships/hyperlink" Target="http://www.scimagojr.com/journalsearch.php?q=19700175039&amp;tip=sid&amp;clean=0" TargetMode="External" /><Relationship Id="rId75" Type="http://schemas.openxmlformats.org/officeDocument/2006/relationships/hyperlink" Target="http://www.scimagojr.com/journalsearch.php?q=23489&amp;tip=sid&amp;clean=0" TargetMode="External" /><Relationship Id="rId76" Type="http://schemas.openxmlformats.org/officeDocument/2006/relationships/hyperlink" Target="http://www.scimagojr.com/journalsearch.php?q=15092&amp;tip=sid&amp;clean=0" TargetMode="External" /><Relationship Id="rId77" Type="http://schemas.openxmlformats.org/officeDocument/2006/relationships/hyperlink" Target="http://www.scimagojr.com/journalsearch.php?q=19700180522&amp;tip=sid&amp;clean=0" TargetMode="External" /><Relationship Id="rId78" Type="http://schemas.openxmlformats.org/officeDocument/2006/relationships/hyperlink" Target="http://www.scimagojr.com/journalsearch.php?q=4000152107&amp;tip=sid&amp;clean=0" TargetMode="External" /><Relationship Id="rId79" Type="http://schemas.openxmlformats.org/officeDocument/2006/relationships/hyperlink" Target="http://www.scimagojr.com/journalsearch.php?q=25217&amp;tip=sid&amp;clean=0" TargetMode="External" /><Relationship Id="rId80" Type="http://schemas.openxmlformats.org/officeDocument/2006/relationships/hyperlink" Target="http://www.scimagojr.com/journalsearch.php?q=21362&amp;tip=sid&amp;clean=0" TargetMode="External" /><Relationship Id="rId81" Type="http://schemas.openxmlformats.org/officeDocument/2006/relationships/hyperlink" Target="http://www.scimagojr.com/journalsearch.php?q=24343&amp;tip=sid&amp;clean=0" TargetMode="External" /><Relationship Id="rId82" Type="http://schemas.openxmlformats.org/officeDocument/2006/relationships/hyperlink" Target="http://www.scimagojr.com/journalsearch.php?q=19700174987&amp;tip=sid&amp;clean=0" TargetMode="External" /><Relationship Id="rId83" Type="http://schemas.openxmlformats.org/officeDocument/2006/relationships/hyperlink" Target="http://www.scimagojr.com/journalsearch.php?q=19700175005&amp;tip=sid&amp;clean=0" TargetMode="External" /><Relationship Id="rId84" Type="http://schemas.openxmlformats.org/officeDocument/2006/relationships/hyperlink" Target="http://www.scimagojr.com/journalsearch.php?q=15600154705&amp;tip=sid&amp;clean=0" TargetMode="External" /><Relationship Id="rId85" Type="http://schemas.openxmlformats.org/officeDocument/2006/relationships/hyperlink" Target="http://www.scimagojr.com/journalsearch.php?q=18400156717&amp;tip=sid&amp;clean=0" TargetMode="External" /><Relationship Id="rId86" Type="http://schemas.openxmlformats.org/officeDocument/2006/relationships/hyperlink" Target="http://www.scimagojr.com/journalsearch.php?q=19700175049&amp;tip=sid&amp;clean=0" TargetMode="External" /><Relationship Id="rId87" Type="http://schemas.openxmlformats.org/officeDocument/2006/relationships/hyperlink" Target="http://www.scimagojr.com/journalsearch.php?q=144879&amp;tip=sid&amp;clean=0" TargetMode="External" /><Relationship Id="rId88" Type="http://schemas.openxmlformats.org/officeDocument/2006/relationships/hyperlink" Target="http://www.scimagojr.com/journalsearch.php?q=23469&amp;tip=sid&amp;clean=0" TargetMode="External" /><Relationship Id="rId89" Type="http://schemas.openxmlformats.org/officeDocument/2006/relationships/hyperlink" Target="http://www.scimagojr.com/journalsearch.php?q=19700174971&amp;tip=sid&amp;clean=0" TargetMode="External" /><Relationship Id="rId90" Type="http://schemas.openxmlformats.org/officeDocument/2006/relationships/hyperlink" Target="http://www.scimagojr.com/journalsearch.php?q=25197&amp;tip=sid&amp;clean=0" TargetMode="External" /><Relationship Id="rId91" Type="http://schemas.openxmlformats.org/officeDocument/2006/relationships/hyperlink" Target="http://www.scimagojr.com/journalsearch.php?q=144880&amp;tip=sid&amp;clean=0" TargetMode="External" /><Relationship Id="rId92" Type="http://schemas.openxmlformats.org/officeDocument/2006/relationships/hyperlink" Target="http://www.scimagojr.com/journalsearch.php?q=18749&amp;tip=sid&amp;clean=0" TargetMode="External" /><Relationship Id="rId93" Type="http://schemas.openxmlformats.org/officeDocument/2006/relationships/hyperlink" Target="http://www.scimagojr.com/journalsearch.php?q=110141&amp;tip=sid&amp;clean=0" TargetMode="External" /><Relationship Id="rId94" Type="http://schemas.openxmlformats.org/officeDocument/2006/relationships/hyperlink" Target="http://www.scimagojr.com/journalsearch.php?q=12954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39.140625" style="1" customWidth="1"/>
    <col min="3" max="3" width="10.28125" style="1" customWidth="1"/>
    <col min="4" max="4" width="3.421875" style="1" customWidth="1"/>
    <col min="5" max="5" width="6.00390625" style="1" customWidth="1"/>
    <col min="6" max="6" width="11.421875" style="3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5.421875" style="1" bestFit="1" customWidth="1"/>
    <col min="15" max="16384" width="9.140625" style="1" customWidth="1"/>
  </cols>
  <sheetData>
    <row r="1" ht="23.25">
      <c r="B1" s="2" t="s">
        <v>0</v>
      </c>
    </row>
    <row r="2" spans="1:14" ht="15.75" thickBot="1">
      <c r="A2" s="4"/>
      <c r="B2" s="4" t="s">
        <v>1</v>
      </c>
      <c r="C2" s="4" t="s">
        <v>95</v>
      </c>
      <c r="D2" s="5" t="s">
        <v>96</v>
      </c>
      <c r="E2" s="5"/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M2" s="4" t="s">
        <v>104</v>
      </c>
      <c r="N2" s="4" t="s">
        <v>105</v>
      </c>
    </row>
    <row r="3" spans="1:14" ht="15.75" thickBot="1">
      <c r="A3" s="6">
        <v>1</v>
      </c>
      <c r="B3" s="7" t="s">
        <v>2</v>
      </c>
      <c r="C3" s="6" t="str">
        <f>"15687864"</f>
        <v>15687864</v>
      </c>
      <c r="D3" s="6" t="s">
        <v>106</v>
      </c>
      <c r="E3" s="6">
        <v>0.773</v>
      </c>
      <c r="F3" s="8">
        <v>67</v>
      </c>
      <c r="G3" s="6">
        <v>111</v>
      </c>
      <c r="H3" s="6">
        <v>537</v>
      </c>
      <c r="I3" s="9">
        <v>5227</v>
      </c>
      <c r="J3" s="9">
        <v>1070</v>
      </c>
      <c r="K3" s="6">
        <v>474</v>
      </c>
      <c r="L3" s="6">
        <v>2.38</v>
      </c>
      <c r="M3" s="6">
        <v>47.09</v>
      </c>
      <c r="N3" s="6" t="s">
        <v>107</v>
      </c>
    </row>
    <row r="4" spans="1:14" ht="15.75" thickBot="1">
      <c r="A4" s="6">
        <v>2</v>
      </c>
      <c r="B4" s="10" t="s">
        <v>3</v>
      </c>
      <c r="C4" s="6" t="str">
        <f>"17438977"</f>
        <v>17438977</v>
      </c>
      <c r="D4" s="6" t="s">
        <v>106</v>
      </c>
      <c r="E4" s="6">
        <v>0.567</v>
      </c>
      <c r="F4" s="8">
        <v>23</v>
      </c>
      <c r="G4" s="6">
        <v>23</v>
      </c>
      <c r="H4" s="6">
        <v>87</v>
      </c>
      <c r="I4" s="6">
        <v>795</v>
      </c>
      <c r="J4" s="6">
        <v>326</v>
      </c>
      <c r="K4" s="6">
        <v>82</v>
      </c>
      <c r="L4" s="6">
        <v>3.98</v>
      </c>
      <c r="M4" s="6">
        <v>34.57</v>
      </c>
      <c r="N4" s="6" t="s">
        <v>108</v>
      </c>
    </row>
    <row r="5" spans="1:14" ht="15.75" thickBot="1">
      <c r="A5" s="6">
        <v>3</v>
      </c>
      <c r="B5" s="7" t="s">
        <v>4</v>
      </c>
      <c r="C5" s="6" t="str">
        <f>"15205010"</f>
        <v>15205010</v>
      </c>
      <c r="D5" s="6" t="s">
        <v>106</v>
      </c>
      <c r="E5" s="6">
        <v>0.337</v>
      </c>
      <c r="F5" s="8">
        <v>96</v>
      </c>
      <c r="G5" s="6">
        <v>127</v>
      </c>
      <c r="H5" s="6">
        <v>716</v>
      </c>
      <c r="I5" s="9">
        <v>5799</v>
      </c>
      <c r="J5" s="9">
        <v>1787</v>
      </c>
      <c r="K5" s="6">
        <v>673</v>
      </c>
      <c r="L5" s="6">
        <v>2.26</v>
      </c>
      <c r="M5" s="6">
        <v>45.66</v>
      </c>
      <c r="N5" s="6" t="s">
        <v>109</v>
      </c>
    </row>
    <row r="6" spans="1:14" ht="15.75" thickBot="1">
      <c r="A6" s="6">
        <v>4</v>
      </c>
      <c r="B6" s="10" t="s">
        <v>5</v>
      </c>
      <c r="C6" s="6" t="str">
        <f>"17435404"</f>
        <v>17435404</v>
      </c>
      <c r="D6" s="6" t="s">
        <v>106</v>
      </c>
      <c r="E6" s="6">
        <v>0.32</v>
      </c>
      <c r="F6" s="8">
        <v>14</v>
      </c>
      <c r="G6" s="6">
        <v>25</v>
      </c>
      <c r="H6" s="6">
        <v>88</v>
      </c>
      <c r="I6" s="9">
        <v>1009</v>
      </c>
      <c r="J6" s="6">
        <v>219</v>
      </c>
      <c r="K6" s="6">
        <v>81</v>
      </c>
      <c r="L6" s="6">
        <v>2.73</v>
      </c>
      <c r="M6" s="6">
        <v>40.36</v>
      </c>
      <c r="N6" s="6" t="s">
        <v>108</v>
      </c>
    </row>
    <row r="7" spans="1:14" ht="15.75" thickBot="1">
      <c r="A7" s="6">
        <v>5</v>
      </c>
      <c r="B7" s="7" t="s">
        <v>6</v>
      </c>
      <c r="C7" s="6" t="str">
        <f>"10966080"</f>
        <v>10966080</v>
      </c>
      <c r="D7" s="6" t="s">
        <v>106</v>
      </c>
      <c r="E7" s="6">
        <v>0.307</v>
      </c>
      <c r="F7" s="8">
        <v>97</v>
      </c>
      <c r="G7" s="6">
        <v>167</v>
      </c>
      <c r="H7" s="6">
        <v>885</v>
      </c>
      <c r="I7" s="9">
        <v>9632</v>
      </c>
      <c r="J7" s="9">
        <v>2374</v>
      </c>
      <c r="K7" s="6">
        <v>813</v>
      </c>
      <c r="L7" s="6">
        <v>2.73</v>
      </c>
      <c r="M7" s="6">
        <v>57.68</v>
      </c>
      <c r="N7" s="6" t="s">
        <v>108</v>
      </c>
    </row>
    <row r="8" spans="1:14" ht="30.75" thickBot="1">
      <c r="A8" s="6">
        <v>6</v>
      </c>
      <c r="B8" s="10" t="s">
        <v>7</v>
      </c>
      <c r="C8" s="6" t="str">
        <f>"15324095"</f>
        <v>15324095</v>
      </c>
      <c r="D8" s="6" t="s">
        <v>106</v>
      </c>
      <c r="E8" s="6">
        <v>0.301</v>
      </c>
      <c r="F8" s="8">
        <v>23</v>
      </c>
      <c r="G8" s="6">
        <v>6</v>
      </c>
      <c r="H8" s="6">
        <v>36</v>
      </c>
      <c r="I8" s="6">
        <v>770</v>
      </c>
      <c r="J8" s="6">
        <v>122</v>
      </c>
      <c r="K8" s="6">
        <v>36</v>
      </c>
      <c r="L8" s="6">
        <v>3.12</v>
      </c>
      <c r="M8" s="6">
        <v>128.33</v>
      </c>
      <c r="N8" s="6" t="s">
        <v>109</v>
      </c>
    </row>
    <row r="9" spans="1:14" ht="15.75" thickBot="1">
      <c r="A9" s="6">
        <v>7</v>
      </c>
      <c r="B9" s="7" t="s">
        <v>8</v>
      </c>
      <c r="C9" s="6" t="str">
        <f>"10960333"</f>
        <v>10960333</v>
      </c>
      <c r="D9" s="6" t="s">
        <v>106</v>
      </c>
      <c r="E9" s="6">
        <v>0.288</v>
      </c>
      <c r="F9" s="8">
        <v>100</v>
      </c>
      <c r="G9" s="6">
        <v>224</v>
      </c>
      <c r="H9" s="6">
        <v>994</v>
      </c>
      <c r="I9" s="9">
        <v>9091</v>
      </c>
      <c r="J9" s="9">
        <v>2529</v>
      </c>
      <c r="K9" s="6">
        <v>949</v>
      </c>
      <c r="L9" s="6">
        <v>2.8</v>
      </c>
      <c r="M9" s="6">
        <v>40.58</v>
      </c>
      <c r="N9" s="6" t="s">
        <v>109</v>
      </c>
    </row>
    <row r="10" spans="1:14" ht="30.75" thickBot="1">
      <c r="A10" s="6">
        <v>8</v>
      </c>
      <c r="B10" s="10" t="s">
        <v>9</v>
      </c>
      <c r="C10" s="6" t="str">
        <f>"15216950"</f>
        <v>15216950</v>
      </c>
      <c r="D10" s="6" t="s">
        <v>106</v>
      </c>
      <c r="E10" s="6">
        <v>0.285</v>
      </c>
      <c r="F10" s="8">
        <v>39</v>
      </c>
      <c r="G10" s="6">
        <v>21</v>
      </c>
      <c r="H10" s="6">
        <v>82</v>
      </c>
      <c r="I10" s="9">
        <v>3355</v>
      </c>
      <c r="J10" s="6">
        <v>228</v>
      </c>
      <c r="K10" s="6">
        <v>75</v>
      </c>
      <c r="L10" s="6">
        <v>3.04</v>
      </c>
      <c r="M10" s="6">
        <v>159.76</v>
      </c>
      <c r="N10" s="6" t="s">
        <v>108</v>
      </c>
    </row>
    <row r="11" spans="1:14" ht="30.75" thickBot="1">
      <c r="A11" s="6">
        <v>9</v>
      </c>
      <c r="B11" s="7" t="s">
        <v>10</v>
      </c>
      <c r="C11" s="6" t="str">
        <f>"17425255"</f>
        <v>17425255</v>
      </c>
      <c r="D11" s="6" t="s">
        <v>106</v>
      </c>
      <c r="E11" s="6">
        <v>0.281</v>
      </c>
      <c r="F11" s="8">
        <v>30</v>
      </c>
      <c r="G11" s="6">
        <v>82</v>
      </c>
      <c r="H11" s="6">
        <v>369</v>
      </c>
      <c r="I11" s="9">
        <v>7297</v>
      </c>
      <c r="J11" s="6">
        <v>815</v>
      </c>
      <c r="K11" s="6">
        <v>364</v>
      </c>
      <c r="L11" s="6">
        <v>1.9</v>
      </c>
      <c r="M11" s="6">
        <v>88.99</v>
      </c>
      <c r="N11" s="6" t="s">
        <v>108</v>
      </c>
    </row>
    <row r="12" spans="1:14" ht="15.75" thickBot="1">
      <c r="A12" s="6">
        <v>10</v>
      </c>
      <c r="B12" s="10" t="s">
        <v>11</v>
      </c>
      <c r="C12" s="6" t="str">
        <f>"15476898"</f>
        <v>15476898</v>
      </c>
      <c r="D12" s="6" t="s">
        <v>106</v>
      </c>
      <c r="E12" s="6">
        <v>0.275</v>
      </c>
      <c r="F12" s="8">
        <v>58</v>
      </c>
      <c r="G12" s="6">
        <v>27</v>
      </c>
      <c r="H12" s="6">
        <v>129</v>
      </c>
      <c r="I12" s="9">
        <v>4028</v>
      </c>
      <c r="J12" s="6">
        <v>380</v>
      </c>
      <c r="K12" s="6">
        <v>113</v>
      </c>
      <c r="L12" s="6">
        <v>3.29</v>
      </c>
      <c r="M12" s="6">
        <v>149.19</v>
      </c>
      <c r="N12" s="6" t="s">
        <v>108</v>
      </c>
    </row>
    <row r="13" spans="1:14" ht="15.75" thickBot="1">
      <c r="A13" s="6">
        <v>11</v>
      </c>
      <c r="B13" s="7" t="s">
        <v>0</v>
      </c>
      <c r="C13" s="6" t="str">
        <f>"0300483X"</f>
        <v>0300483X</v>
      </c>
      <c r="D13" s="6" t="s">
        <v>106</v>
      </c>
      <c r="E13" s="6">
        <v>0.227</v>
      </c>
      <c r="F13" s="8">
        <v>82</v>
      </c>
      <c r="G13" s="6">
        <v>166</v>
      </c>
      <c r="H13" s="6">
        <v>774</v>
      </c>
      <c r="I13" s="9">
        <v>7337</v>
      </c>
      <c r="J13" s="9">
        <v>1700</v>
      </c>
      <c r="K13" s="6">
        <v>731</v>
      </c>
      <c r="L13" s="6">
        <v>2.22</v>
      </c>
      <c r="M13" s="6">
        <v>44.2</v>
      </c>
      <c r="N13" s="6" t="s">
        <v>107</v>
      </c>
    </row>
    <row r="14" spans="1:14" ht="15.75" thickBot="1">
      <c r="A14" s="6">
        <v>12</v>
      </c>
      <c r="B14" s="10" t="s">
        <v>12</v>
      </c>
      <c r="C14" s="6" t="str">
        <f>"08906238"</f>
        <v>08906238</v>
      </c>
      <c r="D14" s="6" t="s">
        <v>106</v>
      </c>
      <c r="E14" s="6">
        <v>0.209</v>
      </c>
      <c r="F14" s="8">
        <v>53</v>
      </c>
      <c r="G14" s="6">
        <v>127</v>
      </c>
      <c r="H14" s="6">
        <v>377</v>
      </c>
      <c r="I14" s="9">
        <v>5029</v>
      </c>
      <c r="J14" s="6">
        <v>723</v>
      </c>
      <c r="K14" s="6">
        <v>349</v>
      </c>
      <c r="L14" s="6">
        <v>1.92</v>
      </c>
      <c r="M14" s="6">
        <v>39.6</v>
      </c>
      <c r="N14" s="6" t="s">
        <v>107</v>
      </c>
    </row>
    <row r="15" spans="1:14" ht="30.75" thickBot="1">
      <c r="A15" s="6">
        <v>13</v>
      </c>
      <c r="B15" s="7" t="s">
        <v>13</v>
      </c>
      <c r="C15" s="6" t="str">
        <f>"15300277"</f>
        <v>15300277</v>
      </c>
      <c r="D15" s="6" t="s">
        <v>106</v>
      </c>
      <c r="E15" s="6">
        <v>0.208</v>
      </c>
      <c r="F15" s="8">
        <v>92</v>
      </c>
      <c r="G15" s="6">
        <v>265</v>
      </c>
      <c r="H15" s="6">
        <v>740</v>
      </c>
      <c r="I15" s="9">
        <v>14051</v>
      </c>
      <c r="J15" s="9">
        <v>1624</v>
      </c>
      <c r="K15" s="6">
        <v>708</v>
      </c>
      <c r="L15" s="6">
        <v>2.16</v>
      </c>
      <c r="M15" s="6">
        <v>53.02</v>
      </c>
      <c r="N15" s="6" t="s">
        <v>109</v>
      </c>
    </row>
    <row r="16" spans="1:14" ht="15.75" thickBot="1">
      <c r="A16" s="6">
        <v>14</v>
      </c>
      <c r="B16" s="10" t="s">
        <v>14</v>
      </c>
      <c r="C16" s="6" t="str">
        <f>"03784274"</f>
        <v>03784274</v>
      </c>
      <c r="D16" s="6" t="s">
        <v>106</v>
      </c>
      <c r="E16" s="6">
        <v>0.205</v>
      </c>
      <c r="F16" s="8">
        <v>81</v>
      </c>
      <c r="G16" s="6">
        <v>248</v>
      </c>
      <c r="H16" s="6">
        <v>824</v>
      </c>
      <c r="I16" s="9">
        <v>8440</v>
      </c>
      <c r="J16" s="9">
        <v>1604</v>
      </c>
      <c r="K16" s="6">
        <v>787</v>
      </c>
      <c r="L16" s="6">
        <v>1.85</v>
      </c>
      <c r="M16" s="6">
        <v>34.03</v>
      </c>
      <c r="N16" s="6" t="s">
        <v>107</v>
      </c>
    </row>
    <row r="17" spans="1:14" ht="30.75" thickBot="1">
      <c r="A17" s="6">
        <v>15</v>
      </c>
      <c r="B17" s="7" t="s">
        <v>15</v>
      </c>
      <c r="C17" s="6" t="str">
        <f>"19465858"</f>
        <v>19465858</v>
      </c>
      <c r="D17" s="6" t="s">
        <v>106</v>
      </c>
      <c r="E17" s="6">
        <v>0.201</v>
      </c>
      <c r="F17" s="8">
        <v>17</v>
      </c>
      <c r="G17" s="6">
        <v>0</v>
      </c>
      <c r="H17" s="6">
        <v>15</v>
      </c>
      <c r="I17" s="6">
        <v>0</v>
      </c>
      <c r="J17" s="6">
        <v>61</v>
      </c>
      <c r="K17" s="6">
        <v>15</v>
      </c>
      <c r="L17" s="6">
        <v>4.07</v>
      </c>
      <c r="M17" s="6">
        <v>0</v>
      </c>
      <c r="N17" s="6" t="s">
        <v>109</v>
      </c>
    </row>
    <row r="18" spans="1:14" ht="15.75" thickBot="1">
      <c r="A18" s="6">
        <v>16</v>
      </c>
      <c r="B18" s="10" t="s">
        <v>16</v>
      </c>
      <c r="C18" s="6" t="str">
        <f>"03768716"</f>
        <v>03768716</v>
      </c>
      <c r="D18" s="6" t="s">
        <v>106</v>
      </c>
      <c r="E18" s="6">
        <v>0.196</v>
      </c>
      <c r="F18" s="8">
        <v>87</v>
      </c>
      <c r="G18" s="6">
        <v>323</v>
      </c>
      <c r="H18" s="6">
        <v>804</v>
      </c>
      <c r="I18" s="9">
        <v>8264</v>
      </c>
      <c r="J18" s="9">
        <v>1779</v>
      </c>
      <c r="K18" s="6">
        <v>750</v>
      </c>
      <c r="L18" s="6">
        <v>2.07</v>
      </c>
      <c r="M18" s="6">
        <v>25.59</v>
      </c>
      <c r="N18" s="6" t="s">
        <v>107</v>
      </c>
    </row>
    <row r="19" spans="1:14" ht="15.75" thickBot="1">
      <c r="A19" s="6">
        <v>17</v>
      </c>
      <c r="B19" s="7" t="s">
        <v>17</v>
      </c>
      <c r="C19" s="6" t="str">
        <f>"15363694"</f>
        <v>15363694</v>
      </c>
      <c r="D19" s="6" t="s">
        <v>106</v>
      </c>
      <c r="E19" s="6">
        <v>0.192</v>
      </c>
      <c r="F19" s="8">
        <v>61</v>
      </c>
      <c r="G19" s="6">
        <v>67</v>
      </c>
      <c r="H19" s="6">
        <v>354</v>
      </c>
      <c r="I19" s="9">
        <v>1206</v>
      </c>
      <c r="J19" s="6">
        <v>612</v>
      </c>
      <c r="K19" s="6">
        <v>334</v>
      </c>
      <c r="L19" s="6">
        <v>1.64</v>
      </c>
      <c r="M19" s="6">
        <v>18</v>
      </c>
      <c r="N19" s="6" t="s">
        <v>109</v>
      </c>
    </row>
    <row r="20" spans="1:14" ht="30.75" thickBot="1">
      <c r="A20" s="6">
        <v>18</v>
      </c>
      <c r="B20" s="10" t="s">
        <v>18</v>
      </c>
      <c r="C20" s="6" t="str">
        <f>"13665928"</f>
        <v>13665928</v>
      </c>
      <c r="D20" s="6" t="s">
        <v>106</v>
      </c>
      <c r="E20" s="6">
        <v>0.191</v>
      </c>
      <c r="F20" s="8">
        <v>54</v>
      </c>
      <c r="G20" s="6">
        <v>80</v>
      </c>
      <c r="H20" s="6">
        <v>279</v>
      </c>
      <c r="I20" s="9">
        <v>2892</v>
      </c>
      <c r="J20" s="6">
        <v>428</v>
      </c>
      <c r="K20" s="6">
        <v>274</v>
      </c>
      <c r="L20" s="6">
        <v>1.18</v>
      </c>
      <c r="M20" s="6">
        <v>36.15</v>
      </c>
      <c r="N20" s="6" t="s">
        <v>108</v>
      </c>
    </row>
    <row r="21" spans="1:14" ht="15.75" thickBot="1">
      <c r="A21" s="6">
        <v>19</v>
      </c>
      <c r="B21" s="7" t="s">
        <v>19</v>
      </c>
      <c r="C21" s="6" t="str">
        <f>"00092797"</f>
        <v>00092797</v>
      </c>
      <c r="D21" s="6" t="s">
        <v>106</v>
      </c>
      <c r="E21" s="6">
        <v>0.182</v>
      </c>
      <c r="F21" s="8">
        <v>66</v>
      </c>
      <c r="G21" s="6">
        <v>182</v>
      </c>
      <c r="H21" s="6">
        <v>885</v>
      </c>
      <c r="I21" s="9">
        <v>7387</v>
      </c>
      <c r="J21" s="9">
        <v>1574</v>
      </c>
      <c r="K21" s="6">
        <v>857</v>
      </c>
      <c r="L21" s="6">
        <v>1.81</v>
      </c>
      <c r="M21" s="6">
        <v>40.59</v>
      </c>
      <c r="N21" s="6" t="s">
        <v>107</v>
      </c>
    </row>
    <row r="22" spans="1:14" ht="15.75" thickBot="1">
      <c r="A22" s="6">
        <v>20</v>
      </c>
      <c r="B22" s="10" t="s">
        <v>20</v>
      </c>
      <c r="C22" s="6" t="str">
        <f>"13665804"</f>
        <v>13665804</v>
      </c>
      <c r="D22" s="6" t="s">
        <v>106</v>
      </c>
      <c r="E22" s="6">
        <v>0.173</v>
      </c>
      <c r="F22" s="8">
        <v>37</v>
      </c>
      <c r="G22" s="6">
        <v>59</v>
      </c>
      <c r="H22" s="6">
        <v>243</v>
      </c>
      <c r="I22" s="9">
        <v>2919</v>
      </c>
      <c r="J22" s="6">
        <v>307</v>
      </c>
      <c r="K22" s="6">
        <v>236</v>
      </c>
      <c r="L22" s="6">
        <v>1.32</v>
      </c>
      <c r="M22" s="6">
        <v>49.47</v>
      </c>
      <c r="N22" s="6" t="s">
        <v>108</v>
      </c>
    </row>
    <row r="23" spans="1:14" ht="15.75" thickBot="1">
      <c r="A23" s="6">
        <v>21</v>
      </c>
      <c r="B23" s="7" t="s">
        <v>21</v>
      </c>
      <c r="C23" s="6" t="str">
        <f>"01464760"</f>
        <v>01464760</v>
      </c>
      <c r="D23" s="6" t="s">
        <v>106</v>
      </c>
      <c r="E23" s="6">
        <v>0.169</v>
      </c>
      <c r="F23" s="8">
        <v>46</v>
      </c>
      <c r="G23" s="6">
        <v>60</v>
      </c>
      <c r="H23" s="6">
        <v>318</v>
      </c>
      <c r="I23" s="9">
        <v>1249</v>
      </c>
      <c r="J23" s="6">
        <v>416</v>
      </c>
      <c r="K23" s="6">
        <v>296</v>
      </c>
      <c r="L23" s="6">
        <v>1.37</v>
      </c>
      <c r="M23" s="6">
        <v>20.82</v>
      </c>
      <c r="N23" s="6" t="s">
        <v>109</v>
      </c>
    </row>
    <row r="24" spans="1:14" ht="15.75" thickBot="1">
      <c r="A24" s="6">
        <v>22</v>
      </c>
      <c r="B24" s="10" t="s">
        <v>22</v>
      </c>
      <c r="C24" s="6" t="str">
        <f>"08872333"</f>
        <v>08872333</v>
      </c>
      <c r="D24" s="6" t="s">
        <v>106</v>
      </c>
      <c r="E24" s="6">
        <v>0.16</v>
      </c>
      <c r="F24" s="8">
        <v>48</v>
      </c>
      <c r="G24" s="6">
        <v>228</v>
      </c>
      <c r="H24" s="6">
        <v>749</v>
      </c>
      <c r="I24" s="9">
        <v>6412</v>
      </c>
      <c r="J24" s="9">
        <v>1227</v>
      </c>
      <c r="K24" s="6">
        <v>726</v>
      </c>
      <c r="L24" s="6">
        <v>1.64</v>
      </c>
      <c r="M24" s="6">
        <v>28.12</v>
      </c>
      <c r="N24" s="6" t="s">
        <v>107</v>
      </c>
    </row>
    <row r="25" spans="1:14" ht="15.75" thickBot="1">
      <c r="A25" s="6">
        <v>23</v>
      </c>
      <c r="B25" s="7" t="s">
        <v>23</v>
      </c>
      <c r="C25" s="6" t="str">
        <f>"15307905"</f>
        <v>15307905</v>
      </c>
      <c r="D25" s="6" t="s">
        <v>106</v>
      </c>
      <c r="E25" s="6">
        <v>0.16</v>
      </c>
      <c r="F25" s="8">
        <v>26</v>
      </c>
      <c r="G25" s="6">
        <v>45</v>
      </c>
      <c r="H25" s="6">
        <v>84</v>
      </c>
      <c r="I25" s="9">
        <v>2086</v>
      </c>
      <c r="J25" s="6">
        <v>99</v>
      </c>
      <c r="K25" s="6">
        <v>81</v>
      </c>
      <c r="L25" s="6">
        <v>1.23</v>
      </c>
      <c r="M25" s="6">
        <v>46.36</v>
      </c>
      <c r="N25" s="6" t="s">
        <v>109</v>
      </c>
    </row>
    <row r="26" spans="1:14" ht="15.75" thickBot="1">
      <c r="A26" s="6">
        <v>24</v>
      </c>
      <c r="B26" s="10" t="s">
        <v>24</v>
      </c>
      <c r="C26" s="6" t="str">
        <f>"07418329"</f>
        <v>07418329</v>
      </c>
      <c r="D26" s="6" t="s">
        <v>106</v>
      </c>
      <c r="E26" s="6">
        <v>0.158</v>
      </c>
      <c r="F26" s="8">
        <v>48</v>
      </c>
      <c r="G26" s="6">
        <v>62</v>
      </c>
      <c r="H26" s="6">
        <v>227</v>
      </c>
      <c r="I26" s="9">
        <v>2660</v>
      </c>
      <c r="J26" s="6">
        <v>362</v>
      </c>
      <c r="K26" s="6">
        <v>212</v>
      </c>
      <c r="L26" s="6">
        <v>1.63</v>
      </c>
      <c r="M26" s="6">
        <v>42.9</v>
      </c>
      <c r="N26" s="6" t="s">
        <v>107</v>
      </c>
    </row>
    <row r="27" spans="1:14" ht="15.75" thickBot="1">
      <c r="A27" s="6">
        <v>25</v>
      </c>
      <c r="B27" s="7" t="s">
        <v>25</v>
      </c>
      <c r="C27" s="6" t="str">
        <f>"18608973"</f>
        <v>18608973</v>
      </c>
      <c r="D27" s="6" t="s">
        <v>110</v>
      </c>
      <c r="E27" s="6">
        <v>0.157</v>
      </c>
      <c r="F27" s="8">
        <v>10</v>
      </c>
      <c r="G27" s="6">
        <v>19</v>
      </c>
      <c r="H27" s="6">
        <v>60</v>
      </c>
      <c r="I27" s="6">
        <v>562</v>
      </c>
      <c r="J27" s="6">
        <v>95</v>
      </c>
      <c r="K27" s="6">
        <v>54</v>
      </c>
      <c r="L27" s="6">
        <v>2.22</v>
      </c>
      <c r="M27" s="6">
        <v>29.58</v>
      </c>
      <c r="N27" s="6" t="s">
        <v>111</v>
      </c>
    </row>
    <row r="28" spans="1:14" ht="15.75" thickBot="1">
      <c r="A28" s="6">
        <v>26</v>
      </c>
      <c r="B28" s="10" t="s">
        <v>26</v>
      </c>
      <c r="C28" s="6" t="str">
        <f>"15736822"</f>
        <v>15736822</v>
      </c>
      <c r="D28" s="6" t="s">
        <v>110</v>
      </c>
      <c r="E28" s="6">
        <v>0.157</v>
      </c>
      <c r="F28" s="8">
        <v>36</v>
      </c>
      <c r="G28" s="6">
        <v>31</v>
      </c>
      <c r="H28" s="6">
        <v>150</v>
      </c>
      <c r="I28" s="9">
        <v>1587</v>
      </c>
      <c r="J28" s="6">
        <v>222</v>
      </c>
      <c r="K28" s="6">
        <v>148</v>
      </c>
      <c r="L28" s="6">
        <v>1.7</v>
      </c>
      <c r="M28" s="6">
        <v>51.19</v>
      </c>
      <c r="N28" s="6" t="s">
        <v>107</v>
      </c>
    </row>
    <row r="29" spans="1:14" ht="15.75" thickBot="1">
      <c r="A29" s="6">
        <v>27</v>
      </c>
      <c r="B29" s="7" t="s">
        <v>27</v>
      </c>
      <c r="C29" s="6" t="str">
        <f>"00456535"</f>
        <v>00456535</v>
      </c>
      <c r="D29" s="6" t="s">
        <v>110</v>
      </c>
      <c r="E29" s="6">
        <v>0.155</v>
      </c>
      <c r="F29" s="8">
        <v>108</v>
      </c>
      <c r="G29" s="6">
        <v>812</v>
      </c>
      <c r="H29" s="9">
        <v>2774</v>
      </c>
      <c r="I29" s="9">
        <v>26633</v>
      </c>
      <c r="J29" s="9">
        <v>6177</v>
      </c>
      <c r="K29" s="9">
        <v>2723</v>
      </c>
      <c r="L29" s="6">
        <v>2.02</v>
      </c>
      <c r="M29" s="6">
        <v>32.8</v>
      </c>
      <c r="N29" s="6" t="s">
        <v>107</v>
      </c>
    </row>
    <row r="30" spans="1:14" ht="15.75" thickBot="1">
      <c r="A30" s="6">
        <v>28</v>
      </c>
      <c r="B30" s="10" t="s">
        <v>28</v>
      </c>
      <c r="C30" s="6" t="str">
        <f>"1420908X"</f>
        <v>1420908X</v>
      </c>
      <c r="D30" s="6" t="s">
        <v>110</v>
      </c>
      <c r="E30" s="6">
        <v>0.151</v>
      </c>
      <c r="F30" s="8">
        <v>56</v>
      </c>
      <c r="G30" s="6">
        <v>121</v>
      </c>
      <c r="H30" s="6">
        <v>431</v>
      </c>
      <c r="I30" s="9">
        <v>4382</v>
      </c>
      <c r="J30" s="6">
        <v>429</v>
      </c>
      <c r="K30" s="6">
        <v>409</v>
      </c>
      <c r="L30" s="6">
        <v>1.03</v>
      </c>
      <c r="M30" s="6">
        <v>36.21</v>
      </c>
      <c r="N30" s="6" t="s">
        <v>112</v>
      </c>
    </row>
    <row r="31" spans="1:14" ht="15.75" thickBot="1">
      <c r="A31" s="6">
        <v>29</v>
      </c>
      <c r="B31" s="7" t="s">
        <v>29</v>
      </c>
      <c r="C31" s="6" t="str">
        <f>"18791514"</f>
        <v>18791514</v>
      </c>
      <c r="D31" s="6" t="s">
        <v>110</v>
      </c>
      <c r="E31" s="6">
        <v>0.149</v>
      </c>
      <c r="F31" s="8">
        <v>73</v>
      </c>
      <c r="G31" s="6">
        <v>213</v>
      </c>
      <c r="H31" s="6">
        <v>619</v>
      </c>
      <c r="I31" s="9">
        <v>9322</v>
      </c>
      <c r="J31" s="9">
        <v>1467</v>
      </c>
      <c r="K31" s="6">
        <v>586</v>
      </c>
      <c r="L31" s="6">
        <v>2.3</v>
      </c>
      <c r="M31" s="6">
        <v>43.77</v>
      </c>
      <c r="N31" s="6" t="s">
        <v>107</v>
      </c>
    </row>
    <row r="32" spans="1:14" ht="30.75" thickBot="1">
      <c r="A32" s="6">
        <v>30</v>
      </c>
      <c r="B32" s="10" t="s">
        <v>30</v>
      </c>
      <c r="C32" s="6" t="str">
        <f>"1559064X"</f>
        <v>1559064X</v>
      </c>
      <c r="D32" s="6" t="s">
        <v>110</v>
      </c>
      <c r="E32" s="6">
        <v>0.145</v>
      </c>
      <c r="F32" s="8">
        <v>48</v>
      </c>
      <c r="G32" s="6">
        <v>70</v>
      </c>
      <c r="H32" s="6">
        <v>212</v>
      </c>
      <c r="I32" s="9">
        <v>1186</v>
      </c>
      <c r="J32" s="6">
        <v>296</v>
      </c>
      <c r="K32" s="6">
        <v>189</v>
      </c>
      <c r="L32" s="6">
        <v>1.33</v>
      </c>
      <c r="M32" s="6">
        <v>16.94</v>
      </c>
      <c r="N32" s="6" t="s">
        <v>108</v>
      </c>
    </row>
    <row r="33" spans="1:14" ht="15.75" thickBot="1">
      <c r="A33" s="6">
        <v>31</v>
      </c>
      <c r="B33" s="7" t="s">
        <v>31</v>
      </c>
      <c r="C33" s="6" t="str">
        <f>"00410101"</f>
        <v>00410101</v>
      </c>
      <c r="D33" s="6" t="s">
        <v>110</v>
      </c>
      <c r="E33" s="6">
        <v>0.144</v>
      </c>
      <c r="F33" s="8">
        <v>73</v>
      </c>
      <c r="G33" s="6">
        <v>181</v>
      </c>
      <c r="H33" s="6">
        <v>940</v>
      </c>
      <c r="I33" s="9">
        <v>7439</v>
      </c>
      <c r="J33" s="9">
        <v>1331</v>
      </c>
      <c r="K33" s="6">
        <v>869</v>
      </c>
      <c r="L33" s="6">
        <v>1.56</v>
      </c>
      <c r="M33" s="6">
        <v>41.1</v>
      </c>
      <c r="N33" s="6" t="s">
        <v>109</v>
      </c>
    </row>
    <row r="34" spans="1:14" ht="15.75" thickBot="1">
      <c r="A34" s="6">
        <v>32</v>
      </c>
      <c r="B34" s="10" t="s">
        <v>32</v>
      </c>
      <c r="C34" s="6" t="str">
        <f>"15733017"</f>
        <v>15733017</v>
      </c>
      <c r="D34" s="6" t="s">
        <v>110</v>
      </c>
      <c r="E34" s="6">
        <v>0.141</v>
      </c>
      <c r="F34" s="8">
        <v>44</v>
      </c>
      <c r="G34" s="6">
        <v>207</v>
      </c>
      <c r="H34" s="6">
        <v>383</v>
      </c>
      <c r="I34" s="9">
        <v>9782</v>
      </c>
      <c r="J34" s="6">
        <v>783</v>
      </c>
      <c r="K34" s="6">
        <v>379</v>
      </c>
      <c r="L34" s="6">
        <v>1.37</v>
      </c>
      <c r="M34" s="6">
        <v>47.26</v>
      </c>
      <c r="N34" s="6" t="s">
        <v>107</v>
      </c>
    </row>
    <row r="35" spans="1:14" ht="15.75" thickBot="1">
      <c r="A35" s="6">
        <v>33</v>
      </c>
      <c r="B35" s="7" t="s">
        <v>33</v>
      </c>
      <c r="C35" s="6" t="str">
        <f>"07307268"</f>
        <v>07307268</v>
      </c>
      <c r="D35" s="6" t="s">
        <v>110</v>
      </c>
      <c r="E35" s="6">
        <v>0.14</v>
      </c>
      <c r="F35" s="8">
        <v>95</v>
      </c>
      <c r="G35" s="6">
        <v>257</v>
      </c>
      <c r="H35" s="6">
        <v>996</v>
      </c>
      <c r="I35" s="9">
        <v>10285</v>
      </c>
      <c r="J35" s="9">
        <v>1763</v>
      </c>
      <c r="K35" s="6">
        <v>963</v>
      </c>
      <c r="L35" s="6">
        <v>1.53</v>
      </c>
      <c r="M35" s="6">
        <v>40.02</v>
      </c>
      <c r="N35" s="6" t="s">
        <v>109</v>
      </c>
    </row>
    <row r="36" spans="1:14" ht="15.75" thickBot="1">
      <c r="A36" s="6">
        <v>34</v>
      </c>
      <c r="B36" s="10" t="s">
        <v>34</v>
      </c>
      <c r="C36" s="6" t="str">
        <f>"14643502"</f>
        <v>14643502</v>
      </c>
      <c r="D36" s="6" t="s">
        <v>110</v>
      </c>
      <c r="E36" s="6">
        <v>0.139</v>
      </c>
      <c r="F36" s="8">
        <v>56</v>
      </c>
      <c r="G36" s="6">
        <v>85</v>
      </c>
      <c r="H36" s="6">
        <v>320</v>
      </c>
      <c r="I36" s="9">
        <v>3057</v>
      </c>
      <c r="J36" s="6">
        <v>487</v>
      </c>
      <c r="K36" s="6">
        <v>290</v>
      </c>
      <c r="L36" s="6">
        <v>1.82</v>
      </c>
      <c r="M36" s="6">
        <v>35.96</v>
      </c>
      <c r="N36" s="6" t="s">
        <v>108</v>
      </c>
    </row>
    <row r="37" spans="1:14" ht="45.75" thickBot="1">
      <c r="A37" s="6">
        <v>35</v>
      </c>
      <c r="B37" s="7" t="s">
        <v>35</v>
      </c>
      <c r="C37" s="6" t="str">
        <f>"15429741"</f>
        <v>15429741</v>
      </c>
      <c r="D37" s="6" t="s">
        <v>110</v>
      </c>
      <c r="E37" s="6">
        <v>0.132</v>
      </c>
      <c r="F37" s="8">
        <v>30</v>
      </c>
      <c r="G37" s="6">
        <v>24</v>
      </c>
      <c r="H37" s="6">
        <v>139</v>
      </c>
      <c r="I37" s="9">
        <v>1178</v>
      </c>
      <c r="J37" s="6">
        <v>160</v>
      </c>
      <c r="K37" s="6">
        <v>128</v>
      </c>
      <c r="L37" s="6">
        <v>0.86</v>
      </c>
      <c r="M37" s="6">
        <v>49.08</v>
      </c>
      <c r="N37" s="6" t="s">
        <v>109</v>
      </c>
    </row>
    <row r="38" spans="1:14" ht="30.75" thickBot="1">
      <c r="A38" s="6">
        <v>36</v>
      </c>
      <c r="B38" s="10" t="s">
        <v>36</v>
      </c>
      <c r="C38" s="6" t="str">
        <f>"17427835"</f>
        <v>17427835</v>
      </c>
      <c r="D38" s="6" t="s">
        <v>110</v>
      </c>
      <c r="E38" s="6">
        <v>0.129</v>
      </c>
      <c r="F38" s="8">
        <v>49</v>
      </c>
      <c r="G38" s="6">
        <v>132</v>
      </c>
      <c r="H38" s="6">
        <v>452</v>
      </c>
      <c r="I38" s="9">
        <v>5062</v>
      </c>
      <c r="J38" s="6">
        <v>625</v>
      </c>
      <c r="K38" s="6">
        <v>418</v>
      </c>
      <c r="L38" s="6">
        <v>1.25</v>
      </c>
      <c r="M38" s="6">
        <v>38.35</v>
      </c>
      <c r="N38" s="6" t="s">
        <v>113</v>
      </c>
    </row>
    <row r="39" spans="1:14" ht="15.75" thickBot="1">
      <c r="A39" s="6">
        <v>37</v>
      </c>
      <c r="B39" s="7" t="s">
        <v>37</v>
      </c>
      <c r="C39" s="6" t="str">
        <f>"1547691X"</f>
        <v>1547691X</v>
      </c>
      <c r="D39" s="6" t="s">
        <v>110</v>
      </c>
      <c r="E39" s="6">
        <v>0.128</v>
      </c>
      <c r="F39" s="8">
        <v>9</v>
      </c>
      <c r="G39" s="6">
        <v>27</v>
      </c>
      <c r="H39" s="6">
        <v>128</v>
      </c>
      <c r="I39" s="9">
        <v>1476</v>
      </c>
      <c r="J39" s="6">
        <v>113</v>
      </c>
      <c r="K39" s="6">
        <v>119</v>
      </c>
      <c r="L39" s="6">
        <v>0.71</v>
      </c>
      <c r="M39" s="6">
        <v>54.67</v>
      </c>
      <c r="N39" s="6" t="s">
        <v>109</v>
      </c>
    </row>
    <row r="40" spans="1:14" ht="15.75" thickBot="1">
      <c r="A40" s="6">
        <v>38</v>
      </c>
      <c r="B40" s="10" t="s">
        <v>38</v>
      </c>
      <c r="C40" s="6" t="str">
        <f>"02786915"</f>
        <v>02786915</v>
      </c>
      <c r="D40" s="6" t="s">
        <v>110</v>
      </c>
      <c r="E40" s="6">
        <v>0.125</v>
      </c>
      <c r="F40" s="8">
        <v>79</v>
      </c>
      <c r="G40" s="6">
        <v>386</v>
      </c>
      <c r="H40" s="9">
        <v>1627</v>
      </c>
      <c r="I40" s="9">
        <v>14500</v>
      </c>
      <c r="J40" s="9">
        <v>3051</v>
      </c>
      <c r="K40" s="9">
        <v>1572</v>
      </c>
      <c r="L40" s="6">
        <v>1.84</v>
      </c>
      <c r="M40" s="6">
        <v>37.56</v>
      </c>
      <c r="N40" s="6" t="s">
        <v>107</v>
      </c>
    </row>
    <row r="41" spans="1:14" ht="15.75" thickBot="1">
      <c r="A41" s="6">
        <v>39</v>
      </c>
      <c r="B41" s="7" t="s">
        <v>39</v>
      </c>
      <c r="C41" s="6" t="str">
        <f>"02611929"</f>
        <v>02611929</v>
      </c>
      <c r="D41" s="6" t="s">
        <v>110</v>
      </c>
      <c r="E41" s="6">
        <v>0.121</v>
      </c>
      <c r="F41" s="8">
        <v>37</v>
      </c>
      <c r="G41" s="6">
        <v>31</v>
      </c>
      <c r="H41" s="6">
        <v>292</v>
      </c>
      <c r="I41" s="6">
        <v>619</v>
      </c>
      <c r="J41" s="6">
        <v>172</v>
      </c>
      <c r="K41" s="6">
        <v>159</v>
      </c>
      <c r="L41" s="6">
        <v>0.8</v>
      </c>
      <c r="M41" s="6">
        <v>19.97</v>
      </c>
      <c r="N41" s="6" t="s">
        <v>108</v>
      </c>
    </row>
    <row r="42" spans="1:14" ht="15.75" thickBot="1">
      <c r="A42" s="6">
        <v>40</v>
      </c>
      <c r="B42" s="10" t="s">
        <v>40</v>
      </c>
      <c r="C42" s="6" t="str">
        <f>"15748863"</f>
        <v>15748863</v>
      </c>
      <c r="D42" s="6" t="s">
        <v>110</v>
      </c>
      <c r="E42" s="6">
        <v>0.121</v>
      </c>
      <c r="F42" s="8">
        <v>12</v>
      </c>
      <c r="G42" s="6">
        <v>25</v>
      </c>
      <c r="H42" s="6">
        <v>123</v>
      </c>
      <c r="I42" s="6">
        <v>820</v>
      </c>
      <c r="J42" s="6">
        <v>143</v>
      </c>
      <c r="K42" s="6">
        <v>110</v>
      </c>
      <c r="L42" s="6">
        <v>1.27</v>
      </c>
      <c r="M42" s="6">
        <v>32.8</v>
      </c>
      <c r="N42" s="6" t="s">
        <v>107</v>
      </c>
    </row>
    <row r="43" spans="1:14" ht="15.75" thickBot="1">
      <c r="A43" s="6">
        <v>41</v>
      </c>
      <c r="B43" s="7" t="s">
        <v>41</v>
      </c>
      <c r="C43" s="6" t="str">
        <f>"18803989"</f>
        <v>18803989</v>
      </c>
      <c r="D43" s="6" t="s">
        <v>110</v>
      </c>
      <c r="E43" s="6">
        <v>0.118</v>
      </c>
      <c r="F43" s="8">
        <v>23</v>
      </c>
      <c r="G43" s="6">
        <v>61</v>
      </c>
      <c r="H43" s="6">
        <v>313</v>
      </c>
      <c r="I43" s="9">
        <v>1619</v>
      </c>
      <c r="J43" s="6">
        <v>344</v>
      </c>
      <c r="K43" s="6">
        <v>302</v>
      </c>
      <c r="L43" s="6">
        <v>0.97</v>
      </c>
      <c r="M43" s="6">
        <v>26.54</v>
      </c>
      <c r="N43" s="6" t="s">
        <v>114</v>
      </c>
    </row>
    <row r="44" spans="1:14" ht="15.75" thickBot="1">
      <c r="A44" s="6">
        <v>42</v>
      </c>
      <c r="B44" s="10" t="s">
        <v>42</v>
      </c>
      <c r="C44" s="6" t="str">
        <f>"10960295"</f>
        <v>10960295</v>
      </c>
      <c r="D44" s="6" t="s">
        <v>110</v>
      </c>
      <c r="E44" s="6">
        <v>0.117</v>
      </c>
      <c r="F44" s="8">
        <v>53</v>
      </c>
      <c r="G44" s="6">
        <v>117</v>
      </c>
      <c r="H44" s="6">
        <v>466</v>
      </c>
      <c r="I44" s="9">
        <v>4296</v>
      </c>
      <c r="J44" s="6">
        <v>605</v>
      </c>
      <c r="K44" s="6">
        <v>403</v>
      </c>
      <c r="L44" s="6">
        <v>1.58</v>
      </c>
      <c r="M44" s="6">
        <v>36.72</v>
      </c>
      <c r="N44" s="6" t="s">
        <v>109</v>
      </c>
    </row>
    <row r="45" spans="1:14" ht="30.75" thickBot="1">
      <c r="A45" s="6">
        <v>43</v>
      </c>
      <c r="B45" s="7" t="s">
        <v>43</v>
      </c>
      <c r="C45" s="6" t="str">
        <f>"15287394"</f>
        <v>15287394</v>
      </c>
      <c r="D45" s="6" t="s">
        <v>110</v>
      </c>
      <c r="E45" s="6">
        <v>0.107</v>
      </c>
      <c r="F45" s="8">
        <v>55</v>
      </c>
      <c r="G45" s="6">
        <v>98</v>
      </c>
      <c r="H45" s="6">
        <v>538</v>
      </c>
      <c r="I45" s="9">
        <v>4335</v>
      </c>
      <c r="J45" s="6">
        <v>604</v>
      </c>
      <c r="K45" s="6">
        <v>515</v>
      </c>
      <c r="L45" s="6">
        <v>1.16</v>
      </c>
      <c r="M45" s="6">
        <v>44.23</v>
      </c>
      <c r="N45" s="6" t="s">
        <v>108</v>
      </c>
    </row>
    <row r="46" spans="1:14" ht="15.75" thickBot="1">
      <c r="A46" s="6">
        <v>44</v>
      </c>
      <c r="B46" s="10" t="s">
        <v>44</v>
      </c>
      <c r="C46" s="6" t="str">
        <f>"19384114"</f>
        <v>19384114</v>
      </c>
      <c r="D46" s="6" t="s">
        <v>110</v>
      </c>
      <c r="E46" s="6">
        <v>0.104</v>
      </c>
      <c r="F46" s="8">
        <v>75</v>
      </c>
      <c r="G46" s="6">
        <v>76</v>
      </c>
      <c r="H46" s="6">
        <v>337</v>
      </c>
      <c r="I46" s="9">
        <v>3314</v>
      </c>
      <c r="J46" s="6">
        <v>474</v>
      </c>
      <c r="K46" s="6">
        <v>328</v>
      </c>
      <c r="L46" s="6">
        <v>1.17</v>
      </c>
      <c r="M46" s="6">
        <v>43.61</v>
      </c>
      <c r="N46" s="6" t="s">
        <v>109</v>
      </c>
    </row>
    <row r="47" spans="1:14" ht="15.75" thickBot="1">
      <c r="A47" s="6">
        <v>45</v>
      </c>
      <c r="B47" s="7" t="s">
        <v>45</v>
      </c>
      <c r="C47" s="6" t="str">
        <f>"1062936X"</f>
        <v>1062936X</v>
      </c>
      <c r="D47" s="6" t="s">
        <v>110</v>
      </c>
      <c r="E47" s="6">
        <v>0.104</v>
      </c>
      <c r="F47" s="8">
        <v>29</v>
      </c>
      <c r="G47" s="6">
        <v>20</v>
      </c>
      <c r="H47" s="6">
        <v>132</v>
      </c>
      <c r="I47" s="6">
        <v>882</v>
      </c>
      <c r="J47" s="6">
        <v>140</v>
      </c>
      <c r="K47" s="6">
        <v>129</v>
      </c>
      <c r="L47" s="6">
        <v>1.1</v>
      </c>
      <c r="M47" s="6">
        <v>44.1</v>
      </c>
      <c r="N47" s="6" t="s">
        <v>108</v>
      </c>
    </row>
    <row r="48" spans="1:14" ht="45.75" thickBot="1">
      <c r="A48" s="6">
        <v>46</v>
      </c>
      <c r="B48" s="10" t="s">
        <v>46</v>
      </c>
      <c r="C48" s="6" t="str">
        <f>"19440057"</f>
        <v>19440057</v>
      </c>
      <c r="D48" s="6" t="s">
        <v>110</v>
      </c>
      <c r="E48" s="6">
        <v>0.102</v>
      </c>
      <c r="F48" s="8">
        <v>16</v>
      </c>
      <c r="G48" s="6">
        <v>113</v>
      </c>
      <c r="H48" s="6">
        <v>517</v>
      </c>
      <c r="I48" s="9">
        <v>4115</v>
      </c>
      <c r="J48" s="6">
        <v>627</v>
      </c>
      <c r="K48" s="6">
        <v>508</v>
      </c>
      <c r="L48" s="6">
        <v>0.96</v>
      </c>
      <c r="M48" s="6">
        <v>36.42</v>
      </c>
      <c r="N48" s="6" t="s">
        <v>109</v>
      </c>
    </row>
    <row r="49" spans="1:14" ht="15.75" thickBot="1">
      <c r="A49" s="6">
        <v>47</v>
      </c>
      <c r="B49" s="7" t="s">
        <v>47</v>
      </c>
      <c r="C49" s="6" t="str">
        <f>"15569519"</f>
        <v>15569519</v>
      </c>
      <c r="D49" s="6" t="s">
        <v>110</v>
      </c>
      <c r="E49" s="6">
        <v>0.101</v>
      </c>
      <c r="F49" s="8">
        <v>54</v>
      </c>
      <c r="G49" s="6">
        <v>68</v>
      </c>
      <c r="H49" s="6">
        <v>538</v>
      </c>
      <c r="I49" s="9">
        <v>1669</v>
      </c>
      <c r="J49" s="6">
        <v>413</v>
      </c>
      <c r="K49" s="6">
        <v>431</v>
      </c>
      <c r="L49" s="6">
        <v>0.97</v>
      </c>
      <c r="M49" s="6">
        <v>24.54</v>
      </c>
      <c r="N49" s="6" t="s">
        <v>108</v>
      </c>
    </row>
    <row r="50" spans="1:14" ht="15.75" thickBot="1">
      <c r="A50" s="6">
        <v>48</v>
      </c>
      <c r="B50" s="10" t="s">
        <v>48</v>
      </c>
      <c r="C50" s="6" t="str">
        <f>"10902414"</f>
        <v>10902414</v>
      </c>
      <c r="D50" s="6" t="s">
        <v>115</v>
      </c>
      <c r="E50" s="6">
        <v>0.096</v>
      </c>
      <c r="F50" s="8">
        <v>57</v>
      </c>
      <c r="G50" s="6">
        <v>280</v>
      </c>
      <c r="H50" s="6">
        <v>817</v>
      </c>
      <c r="I50" s="9">
        <v>11125</v>
      </c>
      <c r="J50" s="9">
        <v>1289</v>
      </c>
      <c r="K50" s="6">
        <v>789</v>
      </c>
      <c r="L50" s="6">
        <v>1.4</v>
      </c>
      <c r="M50" s="6">
        <v>39.73</v>
      </c>
      <c r="N50" s="6" t="s">
        <v>109</v>
      </c>
    </row>
    <row r="51" spans="1:14" ht="15.75" thickBot="1">
      <c r="A51" s="6">
        <v>49</v>
      </c>
      <c r="B51" s="7" t="s">
        <v>49</v>
      </c>
      <c r="C51" s="6" t="str">
        <f>"15227278"</f>
        <v>15227278</v>
      </c>
      <c r="D51" s="6" t="s">
        <v>115</v>
      </c>
      <c r="E51" s="6">
        <v>0.093</v>
      </c>
      <c r="F51" s="8">
        <v>40</v>
      </c>
      <c r="G51" s="6">
        <v>104</v>
      </c>
      <c r="H51" s="6">
        <v>238</v>
      </c>
      <c r="I51" s="9">
        <v>4480</v>
      </c>
      <c r="J51" s="6">
        <v>281</v>
      </c>
      <c r="K51" s="6">
        <v>234</v>
      </c>
      <c r="L51" s="6">
        <v>1.15</v>
      </c>
      <c r="M51" s="6">
        <v>43.08</v>
      </c>
      <c r="N51" s="6" t="s">
        <v>109</v>
      </c>
    </row>
    <row r="52" spans="1:14" ht="15.75" thickBot="1">
      <c r="A52" s="6">
        <v>50</v>
      </c>
      <c r="B52" s="10" t="s">
        <v>50</v>
      </c>
      <c r="C52" s="6" t="str">
        <f>"00179078"</f>
        <v>00179078</v>
      </c>
      <c r="D52" s="6" t="s">
        <v>115</v>
      </c>
      <c r="E52" s="6">
        <v>0.092</v>
      </c>
      <c r="F52" s="8">
        <v>43</v>
      </c>
      <c r="G52" s="6">
        <v>147</v>
      </c>
      <c r="H52" s="6">
        <v>592</v>
      </c>
      <c r="I52" s="9">
        <v>1722</v>
      </c>
      <c r="J52" s="6">
        <v>444</v>
      </c>
      <c r="K52" s="6">
        <v>525</v>
      </c>
      <c r="L52" s="6">
        <v>0.88</v>
      </c>
      <c r="M52" s="6">
        <v>11.71</v>
      </c>
      <c r="N52" s="6" t="s">
        <v>109</v>
      </c>
    </row>
    <row r="53" spans="1:14" ht="30.75" thickBot="1">
      <c r="A53" s="6">
        <v>51</v>
      </c>
      <c r="B53" s="7" t="s">
        <v>51</v>
      </c>
      <c r="C53" s="6" t="str">
        <f>"10990461"</f>
        <v>10990461</v>
      </c>
      <c r="D53" s="6" t="s">
        <v>115</v>
      </c>
      <c r="E53" s="6">
        <v>0.092</v>
      </c>
      <c r="F53" s="8">
        <v>34</v>
      </c>
      <c r="G53" s="6">
        <v>47</v>
      </c>
      <c r="H53" s="6">
        <v>144</v>
      </c>
      <c r="I53" s="9">
        <v>1810</v>
      </c>
      <c r="J53" s="6">
        <v>128</v>
      </c>
      <c r="K53" s="6">
        <v>141</v>
      </c>
      <c r="L53" s="6">
        <v>0.76</v>
      </c>
      <c r="M53" s="6">
        <v>38.51</v>
      </c>
      <c r="N53" s="6" t="s">
        <v>109</v>
      </c>
    </row>
    <row r="54" spans="1:14" ht="15.75" thickBot="1">
      <c r="A54" s="6">
        <v>52</v>
      </c>
      <c r="B54" s="10" t="s">
        <v>52</v>
      </c>
      <c r="C54" s="6" t="str">
        <f>"15593258"</f>
        <v>15593258</v>
      </c>
      <c r="D54" s="6" t="s">
        <v>115</v>
      </c>
      <c r="E54" s="6">
        <v>0.088</v>
      </c>
      <c r="F54" s="8">
        <v>8</v>
      </c>
      <c r="G54" s="6">
        <v>19</v>
      </c>
      <c r="H54" s="6">
        <v>84</v>
      </c>
      <c r="I54" s="6">
        <v>863</v>
      </c>
      <c r="J54" s="6">
        <v>71</v>
      </c>
      <c r="K54" s="6">
        <v>82</v>
      </c>
      <c r="L54" s="6">
        <v>0.87</v>
      </c>
      <c r="M54" s="6">
        <v>45.42</v>
      </c>
      <c r="N54" s="6" t="s">
        <v>109</v>
      </c>
    </row>
    <row r="55" spans="1:14" ht="30.75" thickBot="1">
      <c r="A55" s="6">
        <v>53</v>
      </c>
      <c r="B55" s="7" t="s">
        <v>53</v>
      </c>
      <c r="C55" s="6" t="str">
        <f>"07318898"</f>
        <v>07318898</v>
      </c>
      <c r="D55" s="6" t="s">
        <v>115</v>
      </c>
      <c r="E55" s="6">
        <v>0.086</v>
      </c>
      <c r="F55" s="8">
        <v>28</v>
      </c>
      <c r="G55" s="6">
        <v>15</v>
      </c>
      <c r="H55" s="6">
        <v>97</v>
      </c>
      <c r="I55" s="6">
        <v>635</v>
      </c>
      <c r="J55" s="6">
        <v>60</v>
      </c>
      <c r="K55" s="6">
        <v>92</v>
      </c>
      <c r="L55" s="6">
        <v>0.65</v>
      </c>
      <c r="M55" s="6">
        <v>42.33</v>
      </c>
      <c r="N55" s="6" t="s">
        <v>109</v>
      </c>
    </row>
    <row r="56" spans="1:14" ht="15.75" thickBot="1">
      <c r="A56" s="6">
        <v>54</v>
      </c>
      <c r="B56" s="10" t="s">
        <v>54</v>
      </c>
      <c r="C56" s="6" t="str">
        <f>"15569551"</f>
        <v>15569551</v>
      </c>
      <c r="D56" s="6" t="s">
        <v>115</v>
      </c>
      <c r="E56" s="6">
        <v>0.083</v>
      </c>
      <c r="F56" s="8">
        <v>24</v>
      </c>
      <c r="G56" s="6">
        <v>10</v>
      </c>
      <c r="H56" s="6">
        <v>52</v>
      </c>
      <c r="I56" s="6">
        <v>607</v>
      </c>
      <c r="J56" s="6">
        <v>42</v>
      </c>
      <c r="K56" s="6">
        <v>49</v>
      </c>
      <c r="L56" s="6">
        <v>0.93</v>
      </c>
      <c r="M56" s="6">
        <v>60.7</v>
      </c>
      <c r="N56" s="6" t="s">
        <v>108</v>
      </c>
    </row>
    <row r="57" spans="1:14" ht="30.75" thickBot="1">
      <c r="A57" s="6">
        <v>55</v>
      </c>
      <c r="B57" s="7" t="s">
        <v>55</v>
      </c>
      <c r="C57" s="6" t="str">
        <f>"14320703"</f>
        <v>14320703</v>
      </c>
      <c r="D57" s="6" t="s">
        <v>115</v>
      </c>
      <c r="E57" s="6">
        <v>0.083</v>
      </c>
      <c r="F57" s="8">
        <v>63</v>
      </c>
      <c r="G57" s="6">
        <v>169</v>
      </c>
      <c r="H57" s="6">
        <v>525</v>
      </c>
      <c r="I57" s="9">
        <v>7476</v>
      </c>
      <c r="J57" s="6">
        <v>647</v>
      </c>
      <c r="K57" s="6">
        <v>508</v>
      </c>
      <c r="L57" s="6">
        <v>1.19</v>
      </c>
      <c r="M57" s="6">
        <v>44.24</v>
      </c>
      <c r="N57" s="6" t="s">
        <v>111</v>
      </c>
    </row>
    <row r="58" spans="1:14" ht="30.75" thickBot="1">
      <c r="A58" s="6">
        <v>56</v>
      </c>
      <c r="B58" s="10" t="s">
        <v>56</v>
      </c>
      <c r="C58" s="6" t="str">
        <f>"17456673"</f>
        <v>17456673</v>
      </c>
      <c r="D58" s="6" t="s">
        <v>115</v>
      </c>
      <c r="E58" s="6">
        <v>0.08</v>
      </c>
      <c r="F58" s="8">
        <v>12</v>
      </c>
      <c r="G58" s="6">
        <v>21</v>
      </c>
      <c r="H58" s="6">
        <v>105</v>
      </c>
      <c r="I58" s="9">
        <v>1044</v>
      </c>
      <c r="J58" s="6">
        <v>104</v>
      </c>
      <c r="K58" s="6">
        <v>100</v>
      </c>
      <c r="L58" s="6">
        <v>0.98</v>
      </c>
      <c r="M58" s="6">
        <v>49.71</v>
      </c>
      <c r="N58" s="6" t="s">
        <v>108</v>
      </c>
    </row>
    <row r="59" spans="1:14" ht="15.75" thickBot="1">
      <c r="A59" s="6">
        <v>57</v>
      </c>
      <c r="B59" s="7" t="s">
        <v>57</v>
      </c>
      <c r="C59" s="6" t="str">
        <f>"01411136"</f>
        <v>01411136</v>
      </c>
      <c r="D59" s="6" t="s">
        <v>115</v>
      </c>
      <c r="E59" s="6">
        <v>0.078</v>
      </c>
      <c r="F59" s="8">
        <v>52</v>
      </c>
      <c r="G59" s="6">
        <v>64</v>
      </c>
      <c r="H59" s="6">
        <v>343</v>
      </c>
      <c r="I59" s="9">
        <v>2707</v>
      </c>
      <c r="J59" s="6">
        <v>427</v>
      </c>
      <c r="K59" s="6">
        <v>318</v>
      </c>
      <c r="L59" s="6">
        <v>1.33</v>
      </c>
      <c r="M59" s="6">
        <v>42.3</v>
      </c>
      <c r="N59" s="6" t="s">
        <v>107</v>
      </c>
    </row>
    <row r="60" spans="1:14" ht="15.75" thickBot="1">
      <c r="A60" s="6">
        <v>58</v>
      </c>
      <c r="B60" s="10" t="s">
        <v>58</v>
      </c>
      <c r="C60" s="6" t="str">
        <f>"15569535"</f>
        <v>15569535</v>
      </c>
      <c r="D60" s="6" t="s">
        <v>115</v>
      </c>
      <c r="E60" s="6">
        <v>0.076</v>
      </c>
      <c r="F60" s="8">
        <v>11</v>
      </c>
      <c r="G60" s="6">
        <v>31</v>
      </c>
      <c r="H60" s="6">
        <v>130</v>
      </c>
      <c r="I60" s="6">
        <v>685</v>
      </c>
      <c r="J60" s="6">
        <v>70</v>
      </c>
      <c r="K60" s="6">
        <v>125</v>
      </c>
      <c r="L60" s="6">
        <v>0.51</v>
      </c>
      <c r="M60" s="6">
        <v>22.1</v>
      </c>
      <c r="N60" s="6" t="s">
        <v>108</v>
      </c>
    </row>
    <row r="61" spans="1:14" ht="15.75" thickBot="1">
      <c r="A61" s="6">
        <v>59</v>
      </c>
      <c r="B61" s="7" t="s">
        <v>59</v>
      </c>
      <c r="C61" s="6" t="str">
        <f>"22107711"</f>
        <v>22107711</v>
      </c>
      <c r="D61" s="6" t="s">
        <v>115</v>
      </c>
      <c r="E61" s="6">
        <v>0.076</v>
      </c>
      <c r="F61" s="8">
        <v>29</v>
      </c>
      <c r="G61" s="6">
        <v>81</v>
      </c>
      <c r="H61" s="6">
        <v>298</v>
      </c>
      <c r="I61" s="9">
        <v>2395</v>
      </c>
      <c r="J61" s="6">
        <v>234</v>
      </c>
      <c r="K61" s="6">
        <v>266</v>
      </c>
      <c r="L61" s="6">
        <v>0.64</v>
      </c>
      <c r="M61" s="6">
        <v>29.57</v>
      </c>
      <c r="N61" s="6" t="s">
        <v>111</v>
      </c>
    </row>
    <row r="62" spans="1:14" ht="15.75" thickBot="1">
      <c r="A62" s="6">
        <v>60</v>
      </c>
      <c r="B62" s="10" t="s">
        <v>60</v>
      </c>
      <c r="C62" s="6" t="str">
        <f>"18720854"</f>
        <v>18720854</v>
      </c>
      <c r="D62" s="6" t="s">
        <v>115</v>
      </c>
      <c r="E62" s="6">
        <v>0.065</v>
      </c>
      <c r="F62" s="8">
        <v>2</v>
      </c>
      <c r="G62" s="6">
        <v>7</v>
      </c>
      <c r="H62" s="6">
        <v>24</v>
      </c>
      <c r="I62" s="6">
        <v>718</v>
      </c>
      <c r="J62" s="6">
        <v>8</v>
      </c>
      <c r="K62" s="6">
        <v>21</v>
      </c>
      <c r="L62" s="6">
        <v>0.29</v>
      </c>
      <c r="M62" s="6">
        <v>102.57</v>
      </c>
      <c r="N62" s="6" t="s">
        <v>107</v>
      </c>
    </row>
    <row r="63" spans="1:14" ht="15.75" thickBot="1">
      <c r="A63" s="6">
        <v>61</v>
      </c>
      <c r="B63" s="7" t="s">
        <v>61</v>
      </c>
      <c r="C63" s="6" t="str">
        <f>"01787888"</f>
        <v>01787888</v>
      </c>
      <c r="D63" s="6" t="s">
        <v>115</v>
      </c>
      <c r="E63" s="6">
        <v>0.065</v>
      </c>
      <c r="F63" s="8">
        <v>4</v>
      </c>
      <c r="G63" s="6">
        <v>33</v>
      </c>
      <c r="H63" s="6">
        <v>89</v>
      </c>
      <c r="I63" s="9">
        <v>1150</v>
      </c>
      <c r="J63" s="6">
        <v>67</v>
      </c>
      <c r="K63" s="6">
        <v>83</v>
      </c>
      <c r="L63" s="6">
        <v>0.84</v>
      </c>
      <c r="M63" s="6">
        <v>34.85</v>
      </c>
      <c r="N63" s="6" t="s">
        <v>111</v>
      </c>
    </row>
    <row r="64" spans="1:14" ht="15.75" thickBot="1">
      <c r="A64" s="6">
        <v>62</v>
      </c>
      <c r="B64" s="10" t="s">
        <v>62</v>
      </c>
      <c r="C64" s="6" t="str">
        <f>"15256014"</f>
        <v>15256014</v>
      </c>
      <c r="D64" s="6" t="s">
        <v>115</v>
      </c>
      <c r="E64" s="6">
        <v>0.064</v>
      </c>
      <c r="F64" s="8">
        <v>23</v>
      </c>
      <c r="G64" s="6">
        <v>44</v>
      </c>
      <c r="H64" s="6">
        <v>147</v>
      </c>
      <c r="I64" s="9">
        <v>1396</v>
      </c>
      <c r="J64" s="6">
        <v>97</v>
      </c>
      <c r="K64" s="6">
        <v>147</v>
      </c>
      <c r="L64" s="6">
        <v>0.54</v>
      </c>
      <c r="M64" s="6">
        <v>31.73</v>
      </c>
      <c r="N64" s="6" t="s">
        <v>109</v>
      </c>
    </row>
    <row r="65" spans="1:14" ht="30.75" thickBot="1">
      <c r="A65" s="6">
        <v>63</v>
      </c>
      <c r="B65" s="7" t="s">
        <v>63</v>
      </c>
      <c r="C65" s="6" t="str">
        <f>"14320800"</f>
        <v>14320800</v>
      </c>
      <c r="D65" s="6" t="s">
        <v>115</v>
      </c>
      <c r="E65" s="6">
        <v>0.058</v>
      </c>
      <c r="F65" s="8">
        <v>38</v>
      </c>
      <c r="G65" s="6">
        <v>230</v>
      </c>
      <c r="H65" s="6">
        <v>850</v>
      </c>
      <c r="I65" s="9">
        <v>4197</v>
      </c>
      <c r="J65" s="6">
        <v>629</v>
      </c>
      <c r="K65" s="6">
        <v>841</v>
      </c>
      <c r="L65" s="6">
        <v>0.65</v>
      </c>
      <c r="M65" s="6">
        <v>18.25</v>
      </c>
      <c r="N65" s="6" t="s">
        <v>111</v>
      </c>
    </row>
    <row r="66" spans="1:14" ht="30.75" thickBot="1">
      <c r="A66" s="6">
        <v>64</v>
      </c>
      <c r="B66" s="10" t="s">
        <v>64</v>
      </c>
      <c r="C66" s="6" t="str">
        <f>"03566528"</f>
        <v>03566528</v>
      </c>
      <c r="D66" s="6" t="s">
        <v>115</v>
      </c>
      <c r="E66" s="6">
        <v>0.057</v>
      </c>
      <c r="F66" s="8">
        <v>7</v>
      </c>
      <c r="G66" s="6">
        <v>0</v>
      </c>
      <c r="H66" s="6">
        <v>53</v>
      </c>
      <c r="I66" s="6">
        <v>0</v>
      </c>
      <c r="J66" s="6">
        <v>27</v>
      </c>
      <c r="K66" s="6">
        <v>43</v>
      </c>
      <c r="L66" s="6">
        <v>0.33</v>
      </c>
      <c r="M66" s="6">
        <v>0</v>
      </c>
      <c r="N66" s="6" t="s">
        <v>116</v>
      </c>
    </row>
    <row r="67" spans="1:14" ht="15.75" thickBot="1">
      <c r="A67" s="6">
        <v>65</v>
      </c>
      <c r="B67" s="7" t="s">
        <v>65</v>
      </c>
      <c r="C67" s="6" t="str">
        <f>"18750710"</f>
        <v>18750710</v>
      </c>
      <c r="D67" s="6" t="s">
        <v>115</v>
      </c>
      <c r="E67" s="6">
        <v>0.057</v>
      </c>
      <c r="F67" s="8">
        <v>5</v>
      </c>
      <c r="G67" s="6">
        <v>20</v>
      </c>
      <c r="H67" s="6">
        <v>95</v>
      </c>
      <c r="I67" s="9">
        <v>1134</v>
      </c>
      <c r="J67" s="6">
        <v>76</v>
      </c>
      <c r="K67" s="6">
        <v>92</v>
      </c>
      <c r="L67" s="6">
        <v>0.83</v>
      </c>
      <c r="M67" s="6">
        <v>56.7</v>
      </c>
      <c r="N67" s="6" t="s">
        <v>107</v>
      </c>
    </row>
    <row r="68" spans="1:14" ht="15.75" thickBot="1">
      <c r="A68" s="6">
        <v>66</v>
      </c>
      <c r="B68" s="10" t="s">
        <v>66</v>
      </c>
      <c r="C68" s="6" t="str">
        <f>"16878205"</f>
        <v>16878205</v>
      </c>
      <c r="D68" s="6" t="s">
        <v>115</v>
      </c>
      <c r="E68" s="6">
        <v>0.053</v>
      </c>
      <c r="F68" s="8">
        <v>1</v>
      </c>
      <c r="G68" s="6">
        <v>10</v>
      </c>
      <c r="H68" s="6">
        <v>9</v>
      </c>
      <c r="I68" s="6">
        <v>368</v>
      </c>
      <c r="J68" s="6">
        <v>4</v>
      </c>
      <c r="K68" s="6">
        <v>9</v>
      </c>
      <c r="L68" s="6">
        <v>0.44</v>
      </c>
      <c r="M68" s="6">
        <v>36.8</v>
      </c>
      <c r="N68" s="6" t="s">
        <v>117</v>
      </c>
    </row>
    <row r="69" spans="1:14" ht="30.75" thickBot="1">
      <c r="A69" s="6">
        <v>67</v>
      </c>
      <c r="B69" s="7" t="s">
        <v>67</v>
      </c>
      <c r="C69" s="6" t="str">
        <f>"19338244"</f>
        <v>19338244</v>
      </c>
      <c r="D69" s="6" t="s">
        <v>115</v>
      </c>
      <c r="E69" s="6">
        <v>0.052</v>
      </c>
      <c r="F69" s="8">
        <v>40</v>
      </c>
      <c r="G69" s="6">
        <v>12</v>
      </c>
      <c r="H69" s="6">
        <v>110</v>
      </c>
      <c r="I69" s="6">
        <v>0</v>
      </c>
      <c r="J69" s="6">
        <v>38</v>
      </c>
      <c r="K69" s="6">
        <v>83</v>
      </c>
      <c r="L69" s="6">
        <v>0.35</v>
      </c>
      <c r="M69" s="6">
        <v>0</v>
      </c>
      <c r="N69" s="6" t="s">
        <v>109</v>
      </c>
    </row>
    <row r="70" spans="1:14" ht="30.75" thickBot="1">
      <c r="A70" s="6">
        <v>68</v>
      </c>
      <c r="B70" s="10" t="s">
        <v>68</v>
      </c>
      <c r="C70" s="6" t="str">
        <f>"10171606"</f>
        <v>10171606</v>
      </c>
      <c r="D70" s="6" t="s">
        <v>115</v>
      </c>
      <c r="E70" s="6">
        <v>0.051</v>
      </c>
      <c r="F70" s="8">
        <v>19</v>
      </c>
      <c r="G70" s="6">
        <v>34</v>
      </c>
      <c r="H70" s="6">
        <v>87</v>
      </c>
      <c r="I70" s="9">
        <v>4488</v>
      </c>
      <c r="J70" s="6">
        <v>20</v>
      </c>
      <c r="K70" s="6">
        <v>77</v>
      </c>
      <c r="L70" s="6">
        <v>0.24</v>
      </c>
      <c r="M70" s="6">
        <v>132</v>
      </c>
      <c r="N70" s="6" t="s">
        <v>118</v>
      </c>
    </row>
    <row r="71" spans="1:14" ht="15.75" thickBot="1">
      <c r="A71" s="6">
        <v>69</v>
      </c>
      <c r="B71" s="7" t="s">
        <v>69</v>
      </c>
      <c r="C71" s="6" t="str">
        <f>"00198366"</f>
        <v>00198366</v>
      </c>
      <c r="D71" s="6" t="s">
        <v>115</v>
      </c>
      <c r="E71" s="6">
        <v>0.049</v>
      </c>
      <c r="F71" s="8">
        <v>28</v>
      </c>
      <c r="G71" s="6">
        <v>52</v>
      </c>
      <c r="H71" s="6">
        <v>290</v>
      </c>
      <c r="I71" s="9">
        <v>1470</v>
      </c>
      <c r="J71" s="6">
        <v>110</v>
      </c>
      <c r="K71" s="6">
        <v>264</v>
      </c>
      <c r="L71" s="6">
        <v>0.41</v>
      </c>
      <c r="M71" s="6">
        <v>28.27</v>
      </c>
      <c r="N71" s="6" t="s">
        <v>114</v>
      </c>
    </row>
    <row r="72" spans="1:14" ht="30.75" thickBot="1">
      <c r="A72" s="6">
        <v>70</v>
      </c>
      <c r="B72" s="10" t="s">
        <v>70</v>
      </c>
      <c r="C72" s="6" t="str">
        <f>"19393229"</f>
        <v>19393229</v>
      </c>
      <c r="D72" s="6" t="s">
        <v>115</v>
      </c>
      <c r="E72" s="6">
        <v>0.047</v>
      </c>
      <c r="F72" s="8">
        <v>5</v>
      </c>
      <c r="G72" s="6">
        <v>23</v>
      </c>
      <c r="H72" s="6">
        <v>86</v>
      </c>
      <c r="I72" s="6">
        <v>671</v>
      </c>
      <c r="J72" s="6">
        <v>42</v>
      </c>
      <c r="K72" s="6">
        <v>85</v>
      </c>
      <c r="L72" s="6">
        <v>0.36</v>
      </c>
      <c r="M72" s="6">
        <v>29.17</v>
      </c>
      <c r="N72" s="6" t="s">
        <v>108</v>
      </c>
    </row>
    <row r="73" spans="1:14" ht="15.75" thickBot="1">
      <c r="A73" s="6">
        <v>71</v>
      </c>
      <c r="B73" s="7" t="s">
        <v>71</v>
      </c>
      <c r="C73" s="6" t="str">
        <f>"19349262"</f>
        <v>19349262</v>
      </c>
      <c r="D73" s="6" t="s">
        <v>115</v>
      </c>
      <c r="E73" s="6">
        <v>0.046</v>
      </c>
      <c r="F73" s="8">
        <v>2</v>
      </c>
      <c r="G73" s="6">
        <v>4</v>
      </c>
      <c r="H73" s="6">
        <v>59</v>
      </c>
      <c r="I73" s="6">
        <v>112</v>
      </c>
      <c r="J73" s="6">
        <v>9</v>
      </c>
      <c r="K73" s="6">
        <v>41</v>
      </c>
      <c r="L73" s="6">
        <v>0.32</v>
      </c>
      <c r="M73" s="6">
        <v>28</v>
      </c>
      <c r="N73" s="6" t="s">
        <v>108</v>
      </c>
    </row>
    <row r="74" spans="1:14" ht="15.75" thickBot="1">
      <c r="A74" s="6">
        <v>72</v>
      </c>
      <c r="B74" s="10" t="s">
        <v>72</v>
      </c>
      <c r="C74" s="6" t="str">
        <f>"09149198"</f>
        <v>09149198</v>
      </c>
      <c r="D74" s="6" t="s">
        <v>119</v>
      </c>
      <c r="E74" s="6">
        <v>0.045</v>
      </c>
      <c r="F74" s="8">
        <v>10</v>
      </c>
      <c r="G74" s="6">
        <v>16</v>
      </c>
      <c r="H74" s="6">
        <v>107</v>
      </c>
      <c r="I74" s="6">
        <v>590</v>
      </c>
      <c r="J74" s="6">
        <v>30</v>
      </c>
      <c r="K74" s="6">
        <v>107</v>
      </c>
      <c r="L74" s="6">
        <v>0.28</v>
      </c>
      <c r="M74" s="6">
        <v>36.88</v>
      </c>
      <c r="N74" s="6" t="s">
        <v>114</v>
      </c>
    </row>
    <row r="75" spans="1:14" ht="15.75" thickBot="1">
      <c r="A75" s="6">
        <v>73</v>
      </c>
      <c r="B75" s="7" t="s">
        <v>73</v>
      </c>
      <c r="C75" s="6" t="str">
        <f>"00154725"</f>
        <v>00154725</v>
      </c>
      <c r="D75" s="6" t="s">
        <v>119</v>
      </c>
      <c r="E75" s="6">
        <v>0.043</v>
      </c>
      <c r="F75" s="8">
        <v>23</v>
      </c>
      <c r="G75" s="6">
        <v>15</v>
      </c>
      <c r="H75" s="6">
        <v>142</v>
      </c>
      <c r="I75" s="6">
        <v>352</v>
      </c>
      <c r="J75" s="6">
        <v>64</v>
      </c>
      <c r="K75" s="6">
        <v>132</v>
      </c>
      <c r="L75" s="6">
        <v>0.46</v>
      </c>
      <c r="M75" s="6">
        <v>23.47</v>
      </c>
      <c r="N75" s="6" t="s">
        <v>120</v>
      </c>
    </row>
    <row r="76" spans="1:14" ht="15.75" thickBot="1">
      <c r="A76" s="6">
        <v>74</v>
      </c>
      <c r="B76" s="10" t="s">
        <v>74</v>
      </c>
      <c r="C76" s="6" t="str">
        <f>"18743404"</f>
        <v>18743404</v>
      </c>
      <c r="D76" s="6" t="s">
        <v>119</v>
      </c>
      <c r="E76" s="6">
        <v>0.043</v>
      </c>
      <c r="F76" s="8">
        <v>2</v>
      </c>
      <c r="G76" s="6">
        <v>0</v>
      </c>
      <c r="H76" s="6">
        <v>9</v>
      </c>
      <c r="I76" s="6">
        <v>0</v>
      </c>
      <c r="J76" s="6">
        <v>2</v>
      </c>
      <c r="K76" s="6">
        <v>9</v>
      </c>
      <c r="L76" s="6">
        <v>0.22</v>
      </c>
      <c r="M76" s="6">
        <v>0</v>
      </c>
      <c r="N76" s="6" t="s">
        <v>107</v>
      </c>
    </row>
    <row r="77" spans="1:14" ht="15.75" thickBot="1">
      <c r="A77" s="6">
        <v>75</v>
      </c>
      <c r="B77" s="7" t="s">
        <v>75</v>
      </c>
      <c r="C77" s="6" t="str">
        <f>"09542299"</f>
        <v>09542299</v>
      </c>
      <c r="D77" s="6" t="s">
        <v>119</v>
      </c>
      <c r="E77" s="6">
        <v>0.038</v>
      </c>
      <c r="F77" s="8">
        <v>19</v>
      </c>
      <c r="G77" s="6">
        <v>15</v>
      </c>
      <c r="H77" s="6">
        <v>81</v>
      </c>
      <c r="I77" s="6">
        <v>546</v>
      </c>
      <c r="J77" s="6">
        <v>23</v>
      </c>
      <c r="K77" s="6">
        <v>81</v>
      </c>
      <c r="L77" s="6">
        <v>0.28</v>
      </c>
      <c r="M77" s="6">
        <v>36.4</v>
      </c>
      <c r="N77" s="6" t="s">
        <v>108</v>
      </c>
    </row>
    <row r="78" spans="1:14" ht="15.75" thickBot="1">
      <c r="A78" s="6">
        <v>76</v>
      </c>
      <c r="B78" s="10" t="s">
        <v>76</v>
      </c>
      <c r="C78" s="6" t="str">
        <f>"14653443"</f>
        <v>14653443</v>
      </c>
      <c r="D78" s="6" t="s">
        <v>119</v>
      </c>
      <c r="E78" s="6">
        <v>0.038</v>
      </c>
      <c r="F78" s="8">
        <v>21</v>
      </c>
      <c r="G78" s="6">
        <v>17</v>
      </c>
      <c r="H78" s="6">
        <v>91</v>
      </c>
      <c r="I78" s="6">
        <v>441</v>
      </c>
      <c r="J78" s="6">
        <v>26</v>
      </c>
      <c r="K78" s="6">
        <v>91</v>
      </c>
      <c r="L78" s="6">
        <v>0.22</v>
      </c>
      <c r="M78" s="6">
        <v>25.94</v>
      </c>
      <c r="N78" s="6" t="s">
        <v>108</v>
      </c>
    </row>
    <row r="79" spans="1:14" ht="15.75" thickBot="1">
      <c r="A79" s="6">
        <v>77</v>
      </c>
      <c r="B79" s="7" t="s">
        <v>77</v>
      </c>
      <c r="C79" s="6" t="str">
        <f>"1738642X"</f>
        <v>1738642X</v>
      </c>
      <c r="D79" s="6" t="s">
        <v>119</v>
      </c>
      <c r="E79" s="6">
        <v>0.036</v>
      </c>
      <c r="F79" s="8">
        <v>1</v>
      </c>
      <c r="G79" s="6">
        <v>13</v>
      </c>
      <c r="H79" s="6">
        <v>54</v>
      </c>
      <c r="I79" s="6">
        <v>393</v>
      </c>
      <c r="J79" s="6">
        <v>9</v>
      </c>
      <c r="K79" s="6">
        <v>50</v>
      </c>
      <c r="L79" s="6">
        <v>0.18</v>
      </c>
      <c r="M79" s="6">
        <v>30.23</v>
      </c>
      <c r="N79" s="6" t="s">
        <v>111</v>
      </c>
    </row>
    <row r="80" spans="1:14" ht="30.75" thickBot="1">
      <c r="A80" s="6">
        <v>78</v>
      </c>
      <c r="B80" s="10" t="s">
        <v>78</v>
      </c>
      <c r="C80" s="6" t="str">
        <f>"16789199"</f>
        <v>16789199</v>
      </c>
      <c r="D80" s="6" t="s">
        <v>119</v>
      </c>
      <c r="E80" s="6">
        <v>0.035</v>
      </c>
      <c r="F80" s="8">
        <v>7</v>
      </c>
      <c r="G80" s="6">
        <v>32</v>
      </c>
      <c r="H80" s="6">
        <v>204</v>
      </c>
      <c r="I80" s="6">
        <v>968</v>
      </c>
      <c r="J80" s="6">
        <v>48</v>
      </c>
      <c r="K80" s="6">
        <v>181</v>
      </c>
      <c r="L80" s="6">
        <v>0.29</v>
      </c>
      <c r="M80" s="6">
        <v>30.25</v>
      </c>
      <c r="N80" s="6" t="s">
        <v>121</v>
      </c>
    </row>
    <row r="81" spans="1:14" ht="30.75" thickBot="1">
      <c r="A81" s="6">
        <v>79</v>
      </c>
      <c r="B81" s="7" t="s">
        <v>79</v>
      </c>
      <c r="C81" s="6" t="str">
        <f>"02772248"</f>
        <v>02772248</v>
      </c>
      <c r="D81" s="6" t="s">
        <v>119</v>
      </c>
      <c r="E81" s="6">
        <v>0.034</v>
      </c>
      <c r="F81" s="8">
        <v>17</v>
      </c>
      <c r="G81" s="6">
        <v>123</v>
      </c>
      <c r="H81" s="6">
        <v>426</v>
      </c>
      <c r="I81" s="9">
        <v>5153</v>
      </c>
      <c r="J81" s="6">
        <v>89</v>
      </c>
      <c r="K81" s="6">
        <v>420</v>
      </c>
      <c r="L81" s="6">
        <v>0.21</v>
      </c>
      <c r="M81" s="6">
        <v>41.89</v>
      </c>
      <c r="N81" s="6" t="s">
        <v>108</v>
      </c>
    </row>
    <row r="82" spans="1:14" ht="15.75" thickBot="1">
      <c r="A82" s="6">
        <v>80</v>
      </c>
      <c r="B82" s="10" t="s">
        <v>80</v>
      </c>
      <c r="C82" s="6" t="str">
        <f>"0003925X"</f>
        <v>0003925X</v>
      </c>
      <c r="D82" s="6" t="s">
        <v>119</v>
      </c>
      <c r="E82" s="6">
        <v>0.034</v>
      </c>
      <c r="F82" s="8">
        <v>10</v>
      </c>
      <c r="G82" s="6">
        <v>14</v>
      </c>
      <c r="H82" s="6">
        <v>100</v>
      </c>
      <c r="I82" s="6">
        <v>476</v>
      </c>
      <c r="J82" s="6">
        <v>20</v>
      </c>
      <c r="K82" s="6">
        <v>94</v>
      </c>
      <c r="L82" s="6">
        <v>0.22</v>
      </c>
      <c r="M82" s="6">
        <v>34</v>
      </c>
      <c r="N82" s="6" t="s">
        <v>111</v>
      </c>
    </row>
    <row r="83" spans="1:14" ht="15.75" thickBot="1">
      <c r="A83" s="6">
        <v>81</v>
      </c>
      <c r="B83" s="7" t="s">
        <v>81</v>
      </c>
      <c r="C83" s="6" t="str">
        <f>"16167090"</f>
        <v>16167090</v>
      </c>
      <c r="D83" s="6" t="s">
        <v>119</v>
      </c>
      <c r="E83" s="6">
        <v>0.032</v>
      </c>
      <c r="F83" s="8">
        <v>12</v>
      </c>
      <c r="G83" s="6">
        <v>8</v>
      </c>
      <c r="H83" s="6">
        <v>84</v>
      </c>
      <c r="I83" s="6">
        <v>154</v>
      </c>
      <c r="J83" s="6">
        <v>6</v>
      </c>
      <c r="K83" s="6">
        <v>53</v>
      </c>
      <c r="L83" s="6">
        <v>0.09</v>
      </c>
      <c r="M83" s="6">
        <v>19.25</v>
      </c>
      <c r="N83" s="6" t="s">
        <v>111</v>
      </c>
    </row>
    <row r="84" spans="1:14" ht="15.75" thickBot="1">
      <c r="A84" s="6">
        <v>82</v>
      </c>
      <c r="B84" s="10" t="s">
        <v>82</v>
      </c>
      <c r="C84" s="6" t="str">
        <f>"18193560"</f>
        <v>18193560</v>
      </c>
      <c r="D84" s="6" t="s">
        <v>119</v>
      </c>
      <c r="E84" s="6">
        <v>0.031</v>
      </c>
      <c r="F84" s="8">
        <v>1</v>
      </c>
      <c r="G84" s="6">
        <v>0</v>
      </c>
      <c r="H84" s="6">
        <v>2</v>
      </c>
      <c r="I84" s="6">
        <v>0</v>
      </c>
      <c r="J84" s="6">
        <v>1</v>
      </c>
      <c r="K84" s="6">
        <v>2</v>
      </c>
      <c r="L84" s="6">
        <v>0.5</v>
      </c>
      <c r="M84" s="6">
        <v>0</v>
      </c>
      <c r="N84" s="6" t="s">
        <v>109</v>
      </c>
    </row>
    <row r="85" spans="1:14" ht="30.75" thickBot="1">
      <c r="A85" s="6">
        <v>83</v>
      </c>
      <c r="B85" s="7" t="s">
        <v>83</v>
      </c>
      <c r="C85" s="6" t="str">
        <f>"17355109"</f>
        <v>17355109</v>
      </c>
      <c r="D85" s="6" t="s">
        <v>119</v>
      </c>
      <c r="E85" s="6">
        <v>0.029</v>
      </c>
      <c r="F85" s="8">
        <v>2</v>
      </c>
      <c r="G85" s="6">
        <v>0</v>
      </c>
      <c r="H85" s="6">
        <v>45</v>
      </c>
      <c r="I85" s="6">
        <v>0</v>
      </c>
      <c r="J85" s="6">
        <v>6</v>
      </c>
      <c r="K85" s="6">
        <v>41</v>
      </c>
      <c r="L85" s="6">
        <v>0.15</v>
      </c>
      <c r="M85" s="6">
        <v>0</v>
      </c>
      <c r="N85" s="6" t="s">
        <v>122</v>
      </c>
    </row>
    <row r="86" spans="1:14" ht="15.75" thickBot="1">
      <c r="A86" s="6">
        <v>84</v>
      </c>
      <c r="B86" s="10" t="s">
        <v>84</v>
      </c>
      <c r="C86" s="6" t="str">
        <f>"19061714"</f>
        <v>19061714</v>
      </c>
      <c r="D86" s="6" t="s">
        <v>119</v>
      </c>
      <c r="E86" s="6">
        <v>0.029</v>
      </c>
      <c r="F86" s="8">
        <v>2</v>
      </c>
      <c r="G86" s="6">
        <v>10</v>
      </c>
      <c r="H86" s="6">
        <v>77</v>
      </c>
      <c r="I86" s="6">
        <v>244</v>
      </c>
      <c r="J86" s="6">
        <v>7</v>
      </c>
      <c r="K86" s="6">
        <v>77</v>
      </c>
      <c r="L86" s="6">
        <v>0.09</v>
      </c>
      <c r="M86" s="6">
        <v>24.4</v>
      </c>
      <c r="N86" s="6" t="s">
        <v>123</v>
      </c>
    </row>
    <row r="87" spans="1:14" ht="15.75" thickBot="1">
      <c r="A87" s="6">
        <v>85</v>
      </c>
      <c r="B87" s="7" t="s">
        <v>85</v>
      </c>
      <c r="C87" s="6" t="str">
        <f>"08574421"</f>
        <v>08574421</v>
      </c>
      <c r="D87" s="6" t="s">
        <v>119</v>
      </c>
      <c r="E87" s="6">
        <v>0.029</v>
      </c>
      <c r="F87" s="8">
        <v>1</v>
      </c>
      <c r="G87" s="6">
        <v>0</v>
      </c>
      <c r="H87" s="6">
        <v>8</v>
      </c>
      <c r="I87" s="6">
        <v>0</v>
      </c>
      <c r="J87" s="6">
        <v>2</v>
      </c>
      <c r="K87" s="6">
        <v>8</v>
      </c>
      <c r="L87" s="6">
        <v>0.25</v>
      </c>
      <c r="M87" s="6">
        <v>0</v>
      </c>
      <c r="N87" s="6" t="s">
        <v>123</v>
      </c>
    </row>
    <row r="88" spans="1:14" ht="15.75" thickBot="1">
      <c r="A88" s="6">
        <v>86</v>
      </c>
      <c r="B88" s="10" t="s">
        <v>86</v>
      </c>
      <c r="C88" s="6" t="str">
        <f>"15593916"</f>
        <v>15593916</v>
      </c>
      <c r="D88" s="6" t="s">
        <v>119</v>
      </c>
      <c r="E88" s="6">
        <v>0.028</v>
      </c>
      <c r="F88" s="8">
        <v>1</v>
      </c>
      <c r="G88" s="6">
        <v>0</v>
      </c>
      <c r="H88" s="6">
        <v>36</v>
      </c>
      <c r="I88" s="6">
        <v>0</v>
      </c>
      <c r="J88" s="6">
        <v>2</v>
      </c>
      <c r="K88" s="6">
        <v>36</v>
      </c>
      <c r="L88" s="6">
        <v>0.06</v>
      </c>
      <c r="M88" s="6">
        <v>0</v>
      </c>
      <c r="N88" s="6" t="s">
        <v>109</v>
      </c>
    </row>
    <row r="89" spans="1:14" ht="15.75" thickBot="1">
      <c r="A89" s="6">
        <v>87</v>
      </c>
      <c r="B89" s="7" t="s">
        <v>87</v>
      </c>
      <c r="C89" s="6" t="str">
        <f>"09716580"</f>
        <v>09716580</v>
      </c>
      <c r="D89" s="6" t="s">
        <v>119</v>
      </c>
      <c r="E89" s="6">
        <v>0.028</v>
      </c>
      <c r="F89" s="8">
        <v>3</v>
      </c>
      <c r="G89" s="6">
        <v>20</v>
      </c>
      <c r="H89" s="6">
        <v>62</v>
      </c>
      <c r="I89" s="6">
        <v>286</v>
      </c>
      <c r="J89" s="6">
        <v>8</v>
      </c>
      <c r="K89" s="6">
        <v>62</v>
      </c>
      <c r="L89" s="6">
        <v>0.14</v>
      </c>
      <c r="M89" s="6">
        <v>14.3</v>
      </c>
      <c r="N89" s="6" t="s">
        <v>124</v>
      </c>
    </row>
    <row r="90" spans="1:14" ht="30.75" thickBot="1">
      <c r="A90" s="6">
        <v>88</v>
      </c>
      <c r="B90" s="10" t="s">
        <v>88</v>
      </c>
      <c r="C90" s="6" t="str">
        <f>"10206167"</f>
        <v>10206167</v>
      </c>
      <c r="D90" s="6" t="s">
        <v>119</v>
      </c>
      <c r="E90" s="6">
        <v>0.027</v>
      </c>
      <c r="F90" s="8">
        <v>0</v>
      </c>
      <c r="G90" s="6">
        <v>0</v>
      </c>
      <c r="H90" s="6">
        <v>4</v>
      </c>
      <c r="I90" s="6">
        <v>0</v>
      </c>
      <c r="J90" s="6">
        <v>0</v>
      </c>
      <c r="K90" s="6">
        <v>4</v>
      </c>
      <c r="L90" s="6">
        <v>0</v>
      </c>
      <c r="M90" s="6">
        <v>0</v>
      </c>
      <c r="N90" s="6" t="s">
        <v>112</v>
      </c>
    </row>
    <row r="91" spans="1:14" ht="30.75" thickBot="1">
      <c r="A91" s="6">
        <v>89</v>
      </c>
      <c r="B91" s="7" t="s">
        <v>89</v>
      </c>
      <c r="C91" s="6" t="str">
        <f>"09739130"</f>
        <v>09739130</v>
      </c>
      <c r="D91" s="6" t="s">
        <v>119</v>
      </c>
      <c r="E91" s="6">
        <v>0.026</v>
      </c>
      <c r="F91" s="8">
        <v>8</v>
      </c>
      <c r="G91" s="6">
        <v>39</v>
      </c>
      <c r="H91" s="6">
        <v>183</v>
      </c>
      <c r="I91" s="6">
        <v>546</v>
      </c>
      <c r="J91" s="6">
        <v>6</v>
      </c>
      <c r="K91" s="6">
        <v>176</v>
      </c>
      <c r="L91" s="6">
        <v>0.02</v>
      </c>
      <c r="M91" s="6">
        <v>14</v>
      </c>
      <c r="N91" s="6" t="s">
        <v>124</v>
      </c>
    </row>
    <row r="92" spans="1:14" ht="15.75" thickBot="1">
      <c r="A92" s="6">
        <v>90</v>
      </c>
      <c r="B92" s="10" t="s">
        <v>90</v>
      </c>
      <c r="C92" s="6" t="str">
        <f>"02127113"</f>
        <v>02127113</v>
      </c>
      <c r="D92" s="6" t="s">
        <v>119</v>
      </c>
      <c r="E92" s="6">
        <v>0.026</v>
      </c>
      <c r="F92" s="8">
        <v>6</v>
      </c>
      <c r="G92" s="6">
        <v>0</v>
      </c>
      <c r="H92" s="6">
        <v>23</v>
      </c>
      <c r="I92" s="6">
        <v>0</v>
      </c>
      <c r="J92" s="6">
        <v>1</v>
      </c>
      <c r="K92" s="6">
        <v>22</v>
      </c>
      <c r="L92" s="6">
        <v>0.09</v>
      </c>
      <c r="M92" s="6">
        <v>0</v>
      </c>
      <c r="N92" s="6" t="s">
        <v>125</v>
      </c>
    </row>
    <row r="93" spans="1:14" ht="15.75" thickBot="1">
      <c r="A93" s="6">
        <v>91</v>
      </c>
      <c r="B93" s="7" t="s">
        <v>91</v>
      </c>
      <c r="C93" s="6" t="str">
        <f>"10004955"</f>
        <v>10004955</v>
      </c>
      <c r="D93" s="6" t="s">
        <v>119</v>
      </c>
      <c r="E93" s="6">
        <v>0.026</v>
      </c>
      <c r="F93" s="8">
        <v>4</v>
      </c>
      <c r="G93" s="6">
        <v>54</v>
      </c>
      <c r="H93" s="6">
        <v>491</v>
      </c>
      <c r="I93" s="6">
        <v>421</v>
      </c>
      <c r="J93" s="6">
        <v>6</v>
      </c>
      <c r="K93" s="6">
        <v>478</v>
      </c>
      <c r="L93" s="6">
        <v>0.01</v>
      </c>
      <c r="M93" s="6">
        <v>7.8</v>
      </c>
      <c r="N93" s="6" t="s">
        <v>126</v>
      </c>
    </row>
    <row r="94" spans="1:14" ht="15.75" thickBot="1">
      <c r="A94" s="6">
        <v>92</v>
      </c>
      <c r="B94" s="10" t="s">
        <v>92</v>
      </c>
      <c r="C94" s="6" t="str">
        <f>"00015504"</f>
        <v>00015504</v>
      </c>
      <c r="D94" s="6" t="s">
        <v>119</v>
      </c>
      <c r="E94" s="6">
        <v>0.025</v>
      </c>
      <c r="F94" s="8">
        <v>8</v>
      </c>
      <c r="G94" s="6">
        <v>0</v>
      </c>
      <c r="H94" s="6">
        <v>19</v>
      </c>
      <c r="I94" s="6">
        <v>0</v>
      </c>
      <c r="J94" s="6">
        <v>0</v>
      </c>
      <c r="K94" s="6">
        <v>19</v>
      </c>
      <c r="L94" s="6">
        <v>0</v>
      </c>
      <c r="M94" s="6">
        <v>0</v>
      </c>
      <c r="N94" s="6" t="s">
        <v>127</v>
      </c>
    </row>
    <row r="95" spans="1:14" ht="30.75" thickBot="1">
      <c r="A95" s="6">
        <v>93</v>
      </c>
      <c r="B95" s="7" t="s">
        <v>93</v>
      </c>
      <c r="C95" s="6" t="str">
        <f>"13410725"</f>
        <v>13410725</v>
      </c>
      <c r="D95" s="6" t="s">
        <v>119</v>
      </c>
      <c r="E95" s="6">
        <v>0.025</v>
      </c>
      <c r="F95" s="8">
        <v>7</v>
      </c>
      <c r="G95" s="6">
        <v>4</v>
      </c>
      <c r="H95" s="6">
        <v>52</v>
      </c>
      <c r="I95" s="6">
        <v>0</v>
      </c>
      <c r="J95" s="6">
        <v>1</v>
      </c>
      <c r="K95" s="6">
        <v>52</v>
      </c>
      <c r="L95" s="6">
        <v>0.03</v>
      </c>
      <c r="M95" s="6">
        <v>0</v>
      </c>
      <c r="N95" s="6" t="s">
        <v>114</v>
      </c>
    </row>
    <row r="96" spans="1:14" ht="15.75" thickBot="1">
      <c r="A96" s="6">
        <v>94</v>
      </c>
      <c r="B96" s="10" t="s">
        <v>94</v>
      </c>
      <c r="C96" s="6" t="str">
        <f>"09925945"</f>
        <v>09925945</v>
      </c>
      <c r="D96" s="6" t="s">
        <v>119</v>
      </c>
      <c r="E96" s="6">
        <v>0.025</v>
      </c>
      <c r="F96" s="8">
        <v>1</v>
      </c>
      <c r="G96" s="6">
        <v>26</v>
      </c>
      <c r="H96" s="6">
        <v>498</v>
      </c>
      <c r="I96" s="6">
        <v>34</v>
      </c>
      <c r="J96" s="6">
        <v>0</v>
      </c>
      <c r="K96" s="6">
        <v>247</v>
      </c>
      <c r="L96" s="6">
        <v>0</v>
      </c>
      <c r="M96" s="6">
        <v>1.31</v>
      </c>
      <c r="N96" s="6" t="s">
        <v>107</v>
      </c>
    </row>
    <row r="98" ht="15">
      <c r="A98" s="1" t="s">
        <v>128</v>
      </c>
    </row>
    <row r="99" ht="15">
      <c r="A99" s="1" t="s">
        <v>129</v>
      </c>
    </row>
    <row r="101" ht="15">
      <c r="A101" s="1" t="s">
        <v>130</v>
      </c>
    </row>
  </sheetData>
  <sheetProtection/>
  <mergeCells count="1">
    <mergeCell ref="D2:E2"/>
  </mergeCells>
  <hyperlinks>
    <hyperlink ref="B3" r:id="rId1" tooltip="view journal details" display="http://www.scimagojr.com/journalsearch.php?q=17425&amp;tip=sid&amp;clean=0"/>
    <hyperlink ref="B4" r:id="rId2" tooltip="view journal details" display="http://www.scimagojr.com/journalsearch.php?q=4400151524&amp;tip=sid&amp;clean=0"/>
    <hyperlink ref="B5" r:id="rId3" tooltip="view journal details" display="http://www.scimagojr.com/journalsearch.php?q=24649&amp;tip=sid&amp;clean=0"/>
    <hyperlink ref="B6" r:id="rId4" tooltip="view journal details" display="http://www.scimagojr.com/journalsearch.php?q=5400152706&amp;tip=sid&amp;clean=0"/>
    <hyperlink ref="B7" r:id="rId5" tooltip="view journal details" display="http://www.scimagojr.com/journalsearch.php?q=25218&amp;tip=sid&amp;clean=0"/>
    <hyperlink ref="B8" r:id="rId6" tooltip="view journal details" display="http://www.scimagojr.com/journalsearch.php?q=25131&amp;tip=sid&amp;clean=0"/>
    <hyperlink ref="B9" r:id="rId7" tooltip="view journal details" display="http://www.scimagojr.com/journalsearch.php?q=25222&amp;tip=sid&amp;clean=0"/>
    <hyperlink ref="B10" r:id="rId8" tooltip="view journal details" display="http://www.scimagojr.com/journalsearch.php?q=25152&amp;tip=sid&amp;clean=0"/>
    <hyperlink ref="B11" r:id="rId9" tooltip="view journal details" display="http://www.scimagojr.com/journalsearch.php?q=4700152856&amp;tip=sid&amp;clean=0"/>
    <hyperlink ref="B12" r:id="rId10" tooltip="view journal details" display="http://www.scimagojr.com/journalsearch.php?q=24661&amp;tip=sid&amp;clean=0"/>
    <hyperlink ref="B13" r:id="rId11" tooltip="view journal details" display="http://www.scimagojr.com/journalsearch.php?q=25219&amp;tip=sid&amp;clean=0"/>
    <hyperlink ref="B14" r:id="rId12" tooltip="view journal details" display="http://www.scimagojr.com/journalsearch.php?q=24028&amp;tip=sid&amp;clean=0"/>
    <hyperlink ref="B15" r:id="rId13" tooltip="view journal details" display="http://www.scimagojr.com/journalsearch.php?q=24791&amp;tip=sid&amp;clean=0"/>
    <hyperlink ref="B16" r:id="rId14" tooltip="view journal details" display="http://www.scimagojr.com/journalsearch.php?q=25240&amp;tip=sid&amp;clean=0"/>
    <hyperlink ref="B17" r:id="rId15" tooltip="view journal details" display="http://www.scimagojr.com/journalsearch.php?q=17700156605&amp;tip=sid&amp;clean=0"/>
    <hyperlink ref="B18" r:id="rId16" tooltip="view journal details" display="http://www.scimagojr.com/journalsearch.php?q=26380&amp;tip=sid&amp;clean=0"/>
    <hyperlink ref="B19" r:id="rId17" tooltip="view journal details" display="http://www.scimagojr.com/journalsearch.php?q=22299&amp;tip=sid&amp;clean=0"/>
    <hyperlink ref="B20" r:id="rId18" tooltip="view journal details" display="http://www.scimagojr.com/journalsearch.php?q=14822&amp;tip=sid&amp;clean=0"/>
    <hyperlink ref="B21" r:id="rId19" tooltip="view journal details" display="http://www.scimagojr.com/journalsearch.php?q=24652&amp;tip=sid&amp;clean=0"/>
    <hyperlink ref="B22" r:id="rId20" tooltip="view journal details" display="http://www.scimagojr.com/journalsearch.php?q=28199&amp;tip=sid&amp;clean=0"/>
    <hyperlink ref="B23" r:id="rId21" tooltip="view journal details" display="http://www.scimagojr.com/journalsearch.php?q=25125&amp;tip=sid&amp;clean=0"/>
    <hyperlink ref="B24" r:id="rId22" tooltip="view journal details" display="http://www.scimagojr.com/journalsearch.php?q=25224&amp;tip=sid&amp;clean=0"/>
    <hyperlink ref="B25" r:id="rId23" tooltip="view journal details" display="http://www.scimagojr.com/journalsearch.php?q=22575&amp;tip=sid&amp;clean=0"/>
    <hyperlink ref="B26" r:id="rId24" tooltip="view journal details" display="http://www.scimagojr.com/journalsearch.php?q=24785&amp;tip=sid&amp;clean=0"/>
    <hyperlink ref="B27" r:id="rId25" tooltip="view journal details" display="http://www.scimagojr.com/journalsearch.php?q=4700152903&amp;tip=sid&amp;clean=0"/>
    <hyperlink ref="B28" r:id="rId26" tooltip="view journal details" display="http://www.scimagojr.com/journalsearch.php?q=24626&amp;tip=sid&amp;clean=0"/>
    <hyperlink ref="B29" r:id="rId27" tooltip="view journal details" display="http://www.scimagojr.com/journalsearch.php?q=24657&amp;tip=sid&amp;clean=0"/>
    <hyperlink ref="B30" r:id="rId28" tooltip="view journal details" display="http://www.scimagojr.com/journalsearch.php?q=22410&amp;tip=sid&amp;clean=0"/>
    <hyperlink ref="B31" r:id="rId29" tooltip="view journal details" display="http://www.scimagojr.com/journalsearch.php?q=24602&amp;tip=sid&amp;clean=0"/>
    <hyperlink ref="B32" r:id="rId30" tooltip="view journal details" display="http://www.scimagojr.com/journalsearch.php?q=4400151701&amp;tip=sid&amp;clean=0"/>
    <hyperlink ref="B33" r:id="rId31" tooltip="view journal details" display="http://www.scimagojr.com/journalsearch.php?q=22319&amp;tip=sid&amp;clean=0"/>
    <hyperlink ref="B34" r:id="rId32" tooltip="view journal details" display="http://www.scimagojr.com/journalsearch.php?q=25075&amp;tip=sid&amp;clean=0"/>
    <hyperlink ref="B35" r:id="rId33" tooltip="view journal details" display="http://www.scimagojr.com/journalsearch.php?q=25094&amp;tip=sid&amp;clean=0"/>
    <hyperlink ref="B36" r:id="rId34" tooltip="view journal details" display="http://www.scimagojr.com/journalsearch.php?q=24786&amp;tip=sid&amp;clean=0"/>
    <hyperlink ref="B37" r:id="rId35" tooltip="view journal details" display="http://www.scimagojr.com/journalsearch.php?q=28636&amp;tip=sid&amp;clean=0"/>
    <hyperlink ref="B38" r:id="rId36" tooltip="view journal details" display="http://www.scimagojr.com/journalsearch.php?q=20047&amp;tip=sid&amp;clean=0"/>
    <hyperlink ref="B39" r:id="rId37" tooltip="view journal details" display="http://www.scimagojr.com/journalsearch.php?q=11000153762&amp;tip=sid&amp;clean=0"/>
    <hyperlink ref="B40" r:id="rId38" tooltip="view journal details" display="http://www.scimagojr.com/journalsearch.php?q=25096&amp;tip=sid&amp;clean=0"/>
    <hyperlink ref="B41" r:id="rId39" tooltip="view journal details" display="http://www.scimagojr.com/journalsearch.php?q=26766&amp;tip=sid&amp;clean=0"/>
    <hyperlink ref="B42" r:id="rId40" tooltip="view journal details" display="http://www.scimagojr.com/journalsearch.php?q=5800173386&amp;tip=sid&amp;clean=0"/>
    <hyperlink ref="B43" r:id="rId41" tooltip="view journal details" display="http://www.scimagojr.com/journalsearch.php?q=25149&amp;tip=sid&amp;clean=0"/>
    <hyperlink ref="B44" r:id="rId42" tooltip="view journal details" display="http://www.scimagojr.com/journalsearch.php?q=25176&amp;tip=sid&amp;clean=0"/>
    <hyperlink ref="B45" r:id="rId43" tooltip="view journal details" display="http://www.scimagojr.com/journalsearch.php?q=25151&amp;tip=sid&amp;clean=0"/>
    <hyperlink ref="B46" r:id="rId44" tooltip="view journal details" display="http://www.scimagojr.com/journalsearch.php?q=7000153203&amp;tip=sid&amp;clean=0"/>
    <hyperlink ref="B47" r:id="rId45" tooltip="view journal details" display="http://www.scimagojr.com/journalsearch.php?q=25305&amp;tip=sid&amp;clean=0"/>
    <hyperlink ref="B48" r:id="rId46" tooltip="view journal details" display="http://www.scimagojr.com/journalsearch.php?q=18500157900&amp;tip=sid&amp;clean=0"/>
    <hyperlink ref="B49" r:id="rId47" tooltip="view journal details" display="http://www.scimagojr.com/journalsearch.php?q=4000148406&amp;tip=sid&amp;clean=0"/>
    <hyperlink ref="B50" r:id="rId48" tooltip="view journal details" display="http://www.scimagojr.com/journalsearch.php?q=25076&amp;tip=sid&amp;clean=0"/>
    <hyperlink ref="B51" r:id="rId49" tooltip="view journal details" display="http://www.scimagojr.com/journalsearch.php?q=25093&amp;tip=sid&amp;clean=0"/>
    <hyperlink ref="B52" r:id="rId50" tooltip="view journal details" display="http://www.scimagojr.com/journalsearch.php?q=13374&amp;tip=sid&amp;clean=0"/>
    <hyperlink ref="B53" r:id="rId51" tooltip="view journal details" display="http://www.scimagojr.com/journalsearch.php?q=29550&amp;tip=sid&amp;clean=0"/>
    <hyperlink ref="B54" r:id="rId52" tooltip="view journal details" display="http://www.scimagojr.com/journalsearch.php?q=19300156901&amp;tip=sid&amp;clean=0"/>
    <hyperlink ref="B55" r:id="rId53" tooltip="view journal details" display="http://www.scimagojr.com/journalsearch.php?q=25129&amp;tip=sid&amp;clean=0"/>
    <hyperlink ref="B56" r:id="rId54" tooltip="view journal details" display="http://www.scimagojr.com/journalsearch.php?q=130089&amp;tip=sid&amp;clean=0"/>
    <hyperlink ref="B57" r:id="rId55" tooltip="view journal details" display="http://www.scimagojr.com/journalsearch.php?q=24603&amp;tip=sid&amp;clean=0"/>
    <hyperlink ref="B58" r:id="rId56" tooltip="view journal details" display="http://www.scimagojr.com/journalsearch.php?q=15300154846&amp;tip=sid&amp;clean=0"/>
    <hyperlink ref="B59" r:id="rId57" tooltip="view journal details" display="http://www.scimagojr.com/journalsearch.php?q=24021&amp;tip=sid&amp;clean=0"/>
    <hyperlink ref="B60" r:id="rId58" tooltip="view journal details" display="http://www.scimagojr.com/journalsearch.php?q=130016&amp;tip=sid&amp;clean=0"/>
    <hyperlink ref="B61" r:id="rId59" tooltip="view journal details" display="http://www.scimagojr.com/journalsearch.php?q=19700182275&amp;tip=sid&amp;clean=0"/>
    <hyperlink ref="B62" r:id="rId60" tooltip="view journal details" display="http://www.scimagojr.com/journalsearch.php?q=19600162009&amp;tip=sid&amp;clean=0"/>
    <hyperlink ref="B63" r:id="rId61" tooltip="view journal details" display="http://www.scimagojr.com/journalsearch.php?q=25171&amp;tip=sid&amp;clean=0"/>
    <hyperlink ref="B64" r:id="rId62" tooltip="view journal details" display="http://www.scimagojr.com/journalsearch.php?q=20766&amp;tip=sid&amp;clean=0"/>
    <hyperlink ref="B65" r:id="rId63" tooltip="view journal details" display="http://www.scimagojr.com/journalsearch.php?q=24624&amp;tip=sid&amp;clean=0"/>
    <hyperlink ref="B66" r:id="rId64" tooltip="view journal details" display="http://www.scimagojr.com/journalsearch.php?q=4700151615&amp;tip=sid&amp;clean=0"/>
    <hyperlink ref="B67" r:id="rId65" tooltip="view journal details" display="http://www.scimagojr.com/journalsearch.php?q=18200156702&amp;tip=sid&amp;clean=0"/>
    <hyperlink ref="B68" r:id="rId66" tooltip="view journal details" display="http://www.scimagojr.com/journalsearch.php?q=19700175023&amp;tip=sid&amp;clean=0"/>
    <hyperlink ref="B69" r:id="rId67" tooltip="view journal details" display="http://www.scimagojr.com/journalsearch.php?q=4900153304&amp;tip=sid&amp;clean=0"/>
    <hyperlink ref="B70" r:id="rId68" tooltip="view journal details" display="http://www.scimagojr.com/journalsearch.php?q=29845&amp;tip=sid&amp;clean=0"/>
    <hyperlink ref="B71" r:id="rId69" tooltip="view journal details" display="http://www.scimagojr.com/journalsearch.php?q=29199&amp;tip=sid&amp;clean=0"/>
    <hyperlink ref="B72" r:id="rId70" tooltip="view journal details" display="http://www.scimagojr.com/journalsearch.php?q=19400157146&amp;tip=sid&amp;clean=0"/>
    <hyperlink ref="B73" r:id="rId71" tooltip="view journal details" display="http://www.scimagojr.com/journalsearch.php?q=13600154718&amp;tip=sid&amp;clean=0"/>
    <hyperlink ref="B74" r:id="rId72" tooltip="view journal details" display="http://www.scimagojr.com/journalsearch.php?q=130031&amp;tip=sid&amp;clean=0"/>
    <hyperlink ref="B75" r:id="rId73" tooltip="view journal details" display="http://www.scimagojr.com/journalsearch.php?q=19383&amp;tip=sid&amp;clean=0"/>
    <hyperlink ref="B76" r:id="rId74" tooltip="view journal details" display="http://www.scimagojr.com/journalsearch.php?q=19700175039&amp;tip=sid&amp;clean=0"/>
    <hyperlink ref="B77" r:id="rId75" tooltip="view journal details" display="http://www.scimagojr.com/journalsearch.php?q=23489&amp;tip=sid&amp;clean=0"/>
    <hyperlink ref="B78" r:id="rId76" tooltip="view journal details" display="http://www.scimagojr.com/journalsearch.php?q=15092&amp;tip=sid&amp;clean=0"/>
    <hyperlink ref="B79" r:id="rId77" tooltip="view journal details" display="http://www.scimagojr.com/journalsearch.php?q=19700180522&amp;tip=sid&amp;clean=0"/>
    <hyperlink ref="B80" r:id="rId78" tooltip="view journal details" display="http://www.scimagojr.com/journalsearch.php?q=4000152107&amp;tip=sid&amp;clean=0"/>
    <hyperlink ref="B81" r:id="rId79" tooltip="view journal details" display="http://www.scimagojr.com/journalsearch.php?q=25217&amp;tip=sid&amp;clean=0"/>
    <hyperlink ref="B82" r:id="rId80" tooltip="view journal details" display="http://www.scimagojr.com/journalsearch.php?q=21362&amp;tip=sid&amp;clean=0"/>
    <hyperlink ref="B83" r:id="rId81" tooltip="view journal details" display="http://www.scimagojr.com/journalsearch.php?q=24343&amp;tip=sid&amp;clean=0"/>
    <hyperlink ref="B84" r:id="rId82" tooltip="view journal details" display="http://www.scimagojr.com/journalsearch.php?q=19700174987&amp;tip=sid&amp;clean=0"/>
    <hyperlink ref="B85" r:id="rId83" tooltip="view journal details" display="http://www.scimagojr.com/journalsearch.php?q=19700175005&amp;tip=sid&amp;clean=0"/>
    <hyperlink ref="B86" r:id="rId84" tooltip="view journal details" display="http://www.scimagojr.com/journalsearch.php?q=15600154705&amp;tip=sid&amp;clean=0"/>
    <hyperlink ref="B87" r:id="rId85" tooltip="view journal details" display="http://www.scimagojr.com/journalsearch.php?q=18400156717&amp;tip=sid&amp;clean=0"/>
    <hyperlink ref="B88" r:id="rId86" tooltip="view journal details" display="http://www.scimagojr.com/journalsearch.php?q=19700175049&amp;tip=sid&amp;clean=0"/>
    <hyperlink ref="B89" r:id="rId87" tooltip="view journal details" display="http://www.scimagojr.com/journalsearch.php?q=144879&amp;tip=sid&amp;clean=0"/>
    <hyperlink ref="B90" r:id="rId88" tooltip="view journal details" display="http://www.scimagojr.com/journalsearch.php?q=23469&amp;tip=sid&amp;clean=0"/>
    <hyperlink ref="B91" r:id="rId89" tooltip="view journal details" display="http://www.scimagojr.com/journalsearch.php?q=19700174971&amp;tip=sid&amp;clean=0"/>
    <hyperlink ref="B92" r:id="rId90" tooltip="view journal details" display="http://www.scimagojr.com/journalsearch.php?q=25197&amp;tip=sid&amp;clean=0"/>
    <hyperlink ref="B93" r:id="rId91" tooltip="view journal details" display="http://www.scimagojr.com/journalsearch.php?q=144880&amp;tip=sid&amp;clean=0"/>
    <hyperlink ref="B94" r:id="rId92" tooltip="view journal details" display="http://www.scimagojr.com/journalsearch.php?q=18749&amp;tip=sid&amp;clean=0"/>
    <hyperlink ref="B95" r:id="rId93" tooltip="view journal details" display="http://www.scimagojr.com/journalsearch.php?q=110141&amp;tip=sid&amp;clean=0"/>
    <hyperlink ref="B96" r:id="rId94" tooltip="view journal details" display="http://www.scimagojr.com/journalsearch.php?q=12954&amp;tip=sid&amp;clean=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 </dc:creator>
  <cp:keywords/>
  <dc:description/>
  <cp:lastModifiedBy>Office Of Computer Services </cp:lastModifiedBy>
  <dcterms:created xsi:type="dcterms:W3CDTF">2012-02-24T10:20:12Z</dcterms:created>
  <dcterms:modified xsi:type="dcterms:W3CDTF">2012-03-05T08:13:58Z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